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2120" windowHeight="7935" activeTab="0"/>
  </bookViews>
  <sheets>
    <sheet name="Travel Expense Form" sheetId="1" r:id="rId1"/>
    <sheet name="Worksheet" sheetId="2" r:id="rId2"/>
  </sheets>
  <definedNames>
    <definedName name="_xlnm.Print_Area" localSheetId="0">'Travel Expense Form'!$A$1:$AL$73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S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Only check box functionality was deleted, this is only active "if" statement</t>
        </r>
      </text>
    </comment>
  </commentList>
</comments>
</file>

<file path=xl/sharedStrings.xml><?xml version="1.0" encoding="utf-8"?>
<sst xmlns="http://schemas.openxmlformats.org/spreadsheetml/2006/main" count="112" uniqueCount="100">
  <si>
    <t>UNIVERSITY OF WINDSOR</t>
  </si>
  <si>
    <t>TRAVEL EXPENSE CLAIM FORM</t>
  </si>
  <si>
    <t>www.uwindsor.ca/expenseform</t>
  </si>
  <si>
    <t>Date:</t>
  </si>
  <si>
    <t>Last Name</t>
  </si>
  <si>
    <t>First Name</t>
  </si>
  <si>
    <t>Name:</t>
  </si>
  <si>
    <t>Destination:</t>
  </si>
  <si>
    <t>Purpose of Trip:</t>
  </si>
  <si>
    <t>Department:</t>
  </si>
  <si>
    <t>Departure Date:</t>
  </si>
  <si>
    <t>Return Date:</t>
  </si>
  <si>
    <t>Time:</t>
  </si>
  <si>
    <t>Expense</t>
  </si>
  <si>
    <t>Date</t>
  </si>
  <si>
    <t>Mileage Claim</t>
  </si>
  <si>
    <t>Auto/Air/Rail</t>
  </si>
  <si>
    <t>Taxis/Bus</t>
  </si>
  <si>
    <t>Parking</t>
  </si>
  <si>
    <t>Hotel</t>
  </si>
  <si>
    <t>Breakfast</t>
  </si>
  <si>
    <t>Lunch</t>
  </si>
  <si>
    <t>Dinner</t>
  </si>
  <si>
    <t>Registration</t>
  </si>
  <si>
    <t>Entertainment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</si>
  <si>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</si>
  <si>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</si>
  <si>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</si>
  <si>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</si>
  <si>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</si>
  <si>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</si>
  <si>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</si>
  <si>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</si>
  <si>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Amount</t>
  </si>
  <si>
    <t>CDN$</t>
  </si>
  <si>
    <t>US$</t>
  </si>
  <si>
    <t>Lost Receipt Form</t>
  </si>
  <si>
    <t>TOTAL EXPENSES BEING CLAIMED</t>
  </si>
  <si>
    <t>(A)</t>
  </si>
  <si>
    <t>(B)</t>
  </si>
  <si>
    <t>PRE-TRAVEL RELATED EXPENSES REIMBURSED PRIOR TO THIS CLAIM</t>
  </si>
  <si>
    <t>Nature of Expense</t>
  </si>
  <si>
    <t>ACCOUNT DISTRIBUTION</t>
  </si>
  <si>
    <t>Business Unit #</t>
  </si>
  <si>
    <t>Account #</t>
  </si>
  <si>
    <t>SUBTOTAL</t>
  </si>
  <si>
    <t>TOTAL EXPENSES</t>
  </si>
  <si>
    <t>Authorized by:</t>
  </si>
  <si>
    <t>Claimant Signature</t>
  </si>
  <si>
    <t>Authorization Signature</t>
  </si>
  <si>
    <t xml:space="preserve">Ext. </t>
  </si>
  <si>
    <t>Print Name</t>
  </si>
  <si>
    <t>(C)</t>
  </si>
  <si>
    <t>(km)</t>
  </si>
  <si>
    <t>Incidentals</t>
  </si>
  <si>
    <t>Source of Funding</t>
  </si>
  <si>
    <t>Mileage</t>
  </si>
  <si>
    <t>LESS: ADVANCE (.ADV)</t>
  </si>
  <si>
    <t>Sub-Acct #</t>
  </si>
  <si>
    <t>TOTAL CHARGES TO DISTRIBUTE</t>
  </si>
  <si>
    <t>GST REFUNDABLE (1.1341.1)</t>
  </si>
  <si>
    <t>OHST REFUNDABLE (1.1341.2)</t>
  </si>
  <si>
    <t>TOTAL HST REFUNDABLE</t>
  </si>
  <si>
    <t>HST Refund Calc</t>
  </si>
  <si>
    <t>Grantee Affiliation Drop List</t>
  </si>
  <si>
    <t>Student</t>
  </si>
  <si>
    <t>Collaborator</t>
  </si>
  <si>
    <t>Research Assistant</t>
  </si>
  <si>
    <t>Other</t>
  </si>
  <si>
    <t xml:space="preserve">If Claim is research related, select affiliation with Grantee:  </t>
  </si>
  <si>
    <t>If Other, explain</t>
  </si>
  <si>
    <t>($0.50/km)</t>
  </si>
  <si>
    <t>($17/day)</t>
  </si>
  <si>
    <t>($13/day)</t>
  </si>
  <si>
    <t>($22/day)</t>
  </si>
  <si>
    <t>($35/day)</t>
  </si>
  <si>
    <t>GENERAL COMPLETION INSTRUCTIONS</t>
  </si>
  <si>
    <t>1)</t>
  </si>
  <si>
    <t>All applicable areas of the form must be completed</t>
  </si>
  <si>
    <t xml:space="preserve">2) </t>
  </si>
  <si>
    <t>All original receipts must be attached</t>
  </si>
  <si>
    <t>3)</t>
  </si>
  <si>
    <t>Completed cheque requisition or refund request must accompany this form</t>
  </si>
  <si>
    <t>4)</t>
  </si>
  <si>
    <t>A full accountability of the entire trip must be reported on this form</t>
  </si>
  <si>
    <t>5)</t>
  </si>
  <si>
    <t>Completed expense forms must be submitted no later than 15 days after end of the trip</t>
  </si>
  <si>
    <r>
      <t>DECLARATION AND AUTHORIZATION</t>
    </r>
    <r>
      <rPr>
        <u val="single"/>
        <sz val="10"/>
        <rFont val="Arial Narrow"/>
        <family val="2"/>
      </rPr>
      <t xml:space="preserve"> </t>
    </r>
  </si>
  <si>
    <t xml:space="preserve">I CERTIFY ALL ENTRIES REPRESENT EXPENSES FOR LEGITIMATE BUSINESS AND/OR GRANTING AGENCY TRAVEL AND DO NOT INCLUDE ITEMS </t>
  </si>
  <si>
    <t>FOR PERSONAL USE OR WHICH ARE ELIGIBLE FOR REIMBURSEMENT FROM ANOTHER ORGANIZATION.</t>
  </si>
  <si>
    <t>Indicate whether If Claim includes a Lost Receipt Form:</t>
  </si>
  <si>
    <t>Indicate whether travel was in Canada requiring HST refund:</t>
  </si>
  <si>
    <r>
      <t>LESS</t>
    </r>
    <r>
      <rPr>
        <sz val="10"/>
        <rFont val="Arial Narrow"/>
        <family val="2"/>
      </rPr>
      <t>: Advance from Cheque Requisition #</t>
    </r>
  </si>
  <si>
    <t xml:space="preserve">Indicate currency of Claim: </t>
  </si>
  <si>
    <t>Name</t>
  </si>
  <si>
    <t>Title</t>
  </si>
  <si>
    <t>Company</t>
  </si>
  <si>
    <t>Check Boxes</t>
  </si>
  <si>
    <t>ESTIMATED HST BEING CLAIMED</t>
  </si>
  <si>
    <t>GROUP TRAVEL, ENTERTAINMENT AND OTHER EXPENSES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</si>
</sst>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 d\,\ yyyy"/>
    <numFmt numFmtId="173" formatCode="[$-F800]dddd\,\ mmmm\ dd\,\ yyyy"/>
    <numFmt numFmtId="174" formatCode="[$-409]h:mm:ss\ AM/PM"/>
    <numFmt numFmtId="175" formatCode="[$-F400]h:mm\ AM/PM"/>
    <numFmt numFmtId="176" formatCode="[$-409]h:mm\ AM/PM;@"/>
    <numFmt numFmtId="177" formatCode="[$-1009]mmmm\ d\,\ yyyy;@"/>
    <numFmt numFmtId="178" formatCode="[$-409]d\-mmm;@"/>
    <numFmt numFmtId="179" formatCode="[$-409]mmmm\ d\,\ yyyy;@"/>
    <numFmt numFmtId="180" formatCode="&quot;$&quot;#,##0.00"/>
    <numFmt numFmtId="181" formatCode="\C\R000000"/>
    <numFmt numFmtId="182" formatCode="#####00000"/>
    <numFmt numFmtId="183" formatCode="0000"/>
    <numFmt numFmtId="184" formatCode="####"/>
    <numFmt numFmtId="185" formatCode="[$-409]d\-mmm\-yy;@"/>
    <numFmt numFmtId="186" formatCode="&quot;$&quot;#,##0.000"/>
    <numFmt numFmtId="187" formatCode="&quot;$&quot;#,##0.0000"/>
    <numFmt numFmtId="188" formatCode="[$-409]dddd\,\ mmmm\ dd\,\ yyyy"/>
    <numFmt numFmtId="189" formatCode="&quot;$&quot;#,##0.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58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sz val="12"/>
      <name val="Arial Narrow"/>
      <family val="2"/>
    </font>
    <font>
      <b/>
      <sz val="14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  <font>
      <sz val="10"/>
      <color indexed="12"/>
      <name val="Arial Narrow"/>
      <family val="2"/>
    </font>
    <font>
      <vertAlign val="superscript"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0"/>
      <color indexed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32" borderId="11" xfId="0" applyFont="1" applyFill="1" applyBorder="1" applyAlignment="1">
      <alignment/>
    </xf>
    <xf numFmtId="0" fontId="10" fillId="32" borderId="11" xfId="0" applyFont="1" applyFill="1" applyBorder="1" applyAlignment="1">
      <alignment horizontal="centerContinuous"/>
    </xf>
    <xf numFmtId="0" fontId="11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0" fillId="32" borderId="12" xfId="0" applyFont="1" applyFill="1" applyBorder="1" applyAlignment="1">
      <alignment horizontal="centerContinuous"/>
    </xf>
    <xf numFmtId="0" fontId="10" fillId="32" borderId="15" xfId="0" applyFont="1" applyFill="1" applyBorder="1" applyAlignment="1">
      <alignment horizontal="centerContinuous"/>
    </xf>
    <xf numFmtId="0" fontId="10" fillId="32" borderId="16" xfId="0" applyFont="1" applyFill="1" applyBorder="1" applyAlignment="1">
      <alignment horizontal="centerContinuous"/>
    </xf>
    <xf numFmtId="0" fontId="10" fillId="32" borderId="17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15" fillId="32" borderId="19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3" fillId="0" borderId="0" xfId="0" applyFont="1" applyAlignment="1" quotePrefix="1">
      <alignment horizontal="right"/>
    </xf>
    <xf numFmtId="0" fontId="10" fillId="32" borderId="12" xfId="0" applyFont="1" applyFill="1" applyBorder="1" applyAlignment="1">
      <alignment/>
    </xf>
    <xf numFmtId="0" fontId="11" fillId="32" borderId="15" xfId="0" applyFont="1" applyFill="1" applyBorder="1" applyAlignment="1">
      <alignment/>
    </xf>
    <xf numFmtId="0" fontId="15" fillId="32" borderId="16" xfId="0" applyFont="1" applyFill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6" fontId="1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85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1" fillId="0" borderId="16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10" borderId="0" xfId="0" applyFont="1" applyFill="1" applyAlignment="1" applyProtection="1">
      <alignment/>
      <protection locked="0"/>
    </xf>
    <xf numFmtId="0" fontId="1" fillId="10" borderId="0" xfId="0" applyFont="1" applyFill="1" applyAlignment="1" applyProtection="1">
      <alignment/>
      <protection locked="0"/>
    </xf>
    <xf numFmtId="0" fontId="1" fillId="10" borderId="0" xfId="0" applyNumberFormat="1" applyFont="1" applyFill="1" applyAlignment="1" applyProtection="1">
      <alignment horizontal="left"/>
      <protection locked="0"/>
    </xf>
    <xf numFmtId="0" fontId="1" fillId="1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83" fontId="7" fillId="33" borderId="12" xfId="0" applyNumberFormat="1" applyFont="1" applyFill="1" applyBorder="1" applyAlignment="1" applyProtection="1">
      <alignment horizontal="center"/>
      <protection locked="0"/>
    </xf>
    <xf numFmtId="183" fontId="7" fillId="33" borderId="15" xfId="0" applyNumberFormat="1" applyFont="1" applyFill="1" applyBorder="1" applyAlignment="1" applyProtection="1">
      <alignment horizontal="center"/>
      <protection locked="0"/>
    </xf>
    <xf numFmtId="183" fontId="7" fillId="33" borderId="16" xfId="0" applyNumberFormat="1" applyFont="1" applyFill="1" applyBorder="1" applyAlignment="1" applyProtection="1">
      <alignment horizontal="center"/>
      <protection locked="0"/>
    </xf>
    <xf numFmtId="180" fontId="1" fillId="0" borderId="12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20" xfId="0" applyNumberFormat="1" applyFont="1" applyBorder="1" applyAlignment="1">
      <alignment horizontal="right"/>
    </xf>
    <xf numFmtId="180" fontId="1" fillId="0" borderId="21" xfId="0" applyNumberFormat="1" applyFont="1" applyBorder="1" applyAlignment="1">
      <alignment horizontal="right"/>
    </xf>
    <xf numFmtId="180" fontId="1" fillId="0" borderId="22" xfId="0" applyNumberFormat="1" applyFont="1" applyBorder="1" applyAlignment="1">
      <alignment horizontal="right"/>
    </xf>
    <xf numFmtId="49" fontId="7" fillId="33" borderId="12" xfId="0" applyNumberFormat="1" applyFont="1" applyFill="1" applyBorder="1" applyAlignment="1" applyProtection="1">
      <alignment horizontal="center"/>
      <protection locked="0"/>
    </xf>
    <xf numFmtId="49" fontId="7" fillId="33" borderId="15" xfId="0" applyNumberFormat="1" applyFont="1" applyFill="1" applyBorder="1" applyAlignment="1" applyProtection="1">
      <alignment horizontal="center"/>
      <protection locked="0"/>
    </xf>
    <xf numFmtId="49" fontId="7" fillId="33" borderId="16" xfId="0" applyNumberFormat="1" applyFont="1" applyFill="1" applyBorder="1" applyAlignment="1" applyProtection="1">
      <alignment horizontal="center"/>
      <protection locked="0"/>
    </xf>
    <xf numFmtId="180" fontId="7" fillId="33" borderId="12" xfId="0" applyNumberFormat="1" applyFont="1" applyFill="1" applyBorder="1" applyAlignment="1" applyProtection="1">
      <alignment horizontal="right"/>
      <protection locked="0"/>
    </xf>
    <xf numFmtId="180" fontId="7" fillId="33" borderId="15" xfId="0" applyNumberFormat="1" applyFont="1" applyFill="1" applyBorder="1" applyAlignment="1" applyProtection="1">
      <alignment horizontal="right"/>
      <protection locked="0"/>
    </xf>
    <xf numFmtId="180" fontId="7" fillId="33" borderId="16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center"/>
    </xf>
    <xf numFmtId="180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5" xfId="0" applyFont="1" applyBorder="1" applyAlignment="1">
      <alignment horizontal="right"/>
    </xf>
    <xf numFmtId="180" fontId="1" fillId="0" borderId="26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180" fontId="1" fillId="0" borderId="12" xfId="0" applyNumberFormat="1" applyFont="1" applyBorder="1" applyAlignment="1" applyProtection="1">
      <alignment horizontal="right"/>
      <protection/>
    </xf>
    <xf numFmtId="180" fontId="1" fillId="0" borderId="15" xfId="0" applyNumberFormat="1" applyFont="1" applyBorder="1" applyAlignment="1" applyProtection="1">
      <alignment horizontal="right"/>
      <protection/>
    </xf>
    <xf numFmtId="180" fontId="1" fillId="0" borderId="16" xfId="0" applyNumberFormat="1" applyFont="1" applyBorder="1" applyAlignment="1" applyProtection="1">
      <alignment horizontal="right"/>
      <protection/>
    </xf>
    <xf numFmtId="180" fontId="1" fillId="0" borderId="0" xfId="0" applyNumberFormat="1" applyFont="1" applyBorder="1" applyAlignment="1">
      <alignment horizontal="center"/>
    </xf>
    <xf numFmtId="0" fontId="10" fillId="32" borderId="29" xfId="0" applyFont="1" applyFill="1" applyBorder="1" applyAlignment="1" applyProtection="1">
      <alignment horizontal="center"/>
      <protection/>
    </xf>
    <xf numFmtId="0" fontId="10" fillId="32" borderId="10" xfId="0" applyFont="1" applyFill="1" applyBorder="1" applyAlignment="1" applyProtection="1">
      <alignment horizontal="center"/>
      <protection/>
    </xf>
    <xf numFmtId="0" fontId="10" fillId="32" borderId="30" xfId="0" applyFont="1" applyFill="1" applyBorder="1" applyAlignment="1" applyProtection="1">
      <alignment horizontal="center"/>
      <protection/>
    </xf>
    <xf numFmtId="0" fontId="10" fillId="32" borderId="31" xfId="0" applyFont="1" applyFill="1" applyBorder="1" applyAlignment="1" applyProtection="1">
      <alignment horizontal="center"/>
      <protection/>
    </xf>
    <xf numFmtId="181" fontId="7" fillId="33" borderId="12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0" fillId="32" borderId="12" xfId="0" applyFont="1" applyFill="1" applyBorder="1" applyAlignment="1" applyProtection="1">
      <alignment horizontal="center"/>
      <protection/>
    </xf>
    <xf numFmtId="0" fontId="10" fillId="32" borderId="15" xfId="0" applyFont="1" applyFill="1" applyBorder="1" applyAlignment="1" applyProtection="1">
      <alignment horizontal="center"/>
      <protection/>
    </xf>
    <xf numFmtId="0" fontId="10" fillId="32" borderId="16" xfId="0" applyFont="1" applyFill="1" applyBorder="1" applyAlignment="1" applyProtection="1">
      <alignment horizontal="center"/>
      <protection/>
    </xf>
    <xf numFmtId="167" fontId="1" fillId="0" borderId="20" xfId="0" applyNumberFormat="1" applyFont="1" applyBorder="1" applyAlignment="1" applyProtection="1">
      <alignment horizontal="right"/>
      <protection/>
    </xf>
    <xf numFmtId="167" fontId="1" fillId="0" borderId="21" xfId="0" applyNumberFormat="1" applyFont="1" applyBorder="1" applyAlignment="1" applyProtection="1">
      <alignment horizontal="right"/>
      <protection/>
    </xf>
    <xf numFmtId="167" fontId="1" fillId="0" borderId="22" xfId="0" applyNumberFormat="1" applyFont="1" applyBorder="1" applyAlignment="1" applyProtection="1">
      <alignment horizontal="right"/>
      <protection/>
    </xf>
    <xf numFmtId="49" fontId="7" fillId="33" borderId="12" xfId="0" applyNumberFormat="1" applyFont="1" applyFill="1" applyBorder="1" applyAlignment="1" applyProtection="1">
      <alignment/>
      <protection hidden="1" locked="0"/>
    </xf>
    <xf numFmtId="49" fontId="7" fillId="33" borderId="15" xfId="0" applyNumberFormat="1" applyFont="1" applyFill="1" applyBorder="1" applyAlignment="1" applyProtection="1">
      <alignment/>
      <protection hidden="1" locked="0"/>
    </xf>
    <xf numFmtId="49" fontId="7" fillId="33" borderId="16" xfId="0" applyNumberFormat="1" applyFont="1" applyFill="1" applyBorder="1" applyAlignment="1" applyProtection="1">
      <alignment/>
      <protection hidden="1" locked="0"/>
    </xf>
    <xf numFmtId="180" fontId="1" fillId="0" borderId="20" xfId="0" applyNumberFormat="1" applyFont="1" applyBorder="1" applyAlignment="1" applyProtection="1">
      <alignment horizontal="right"/>
      <protection/>
    </xf>
    <xf numFmtId="180" fontId="1" fillId="0" borderId="21" xfId="0" applyNumberFormat="1" applyFont="1" applyBorder="1" applyAlignment="1" applyProtection="1">
      <alignment horizontal="right"/>
      <protection/>
    </xf>
    <xf numFmtId="180" fontId="1" fillId="0" borderId="22" xfId="0" applyNumberFormat="1" applyFont="1" applyBorder="1" applyAlignment="1" applyProtection="1">
      <alignment horizontal="right"/>
      <protection/>
    </xf>
    <xf numFmtId="182" fontId="7" fillId="33" borderId="12" xfId="0" applyNumberFormat="1" applyFont="1" applyFill="1" applyBorder="1" applyAlignment="1" applyProtection="1">
      <alignment horizontal="center"/>
      <protection locked="0"/>
    </xf>
    <xf numFmtId="182" fontId="7" fillId="33" borderId="15" xfId="0" applyNumberFormat="1" applyFont="1" applyFill="1" applyBorder="1" applyAlignment="1" applyProtection="1">
      <alignment horizontal="center"/>
      <protection locked="0"/>
    </xf>
    <xf numFmtId="182" fontId="7" fillId="33" borderId="16" xfId="0" applyNumberFormat="1" applyFont="1" applyFill="1" applyBorder="1" applyAlignment="1" applyProtection="1">
      <alignment horizontal="center"/>
      <protection locked="0"/>
    </xf>
    <xf numFmtId="0" fontId="10" fillId="32" borderId="29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184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49" fontId="16" fillId="33" borderId="12" xfId="0" applyNumberFormat="1" applyFont="1" applyFill="1" applyBorder="1" applyAlignment="1" applyProtection="1">
      <alignment horizontal="center"/>
      <protection locked="0"/>
    </xf>
    <xf numFmtId="49" fontId="16" fillId="33" borderId="15" xfId="0" applyNumberFormat="1" applyFont="1" applyFill="1" applyBorder="1" applyAlignment="1" applyProtection="1">
      <alignment horizontal="center"/>
      <protection locked="0"/>
    </xf>
    <xf numFmtId="49" fontId="16" fillId="33" borderId="16" xfId="0" applyNumberFormat="1" applyFont="1" applyFill="1" applyBorder="1" applyAlignment="1" applyProtection="1">
      <alignment horizontal="center"/>
      <protection locked="0"/>
    </xf>
    <xf numFmtId="3" fontId="7" fillId="33" borderId="12" xfId="0" applyNumberFormat="1" applyFont="1" applyFill="1" applyBorder="1" applyAlignment="1" applyProtection="1">
      <alignment horizontal="right"/>
      <protection locked="0"/>
    </xf>
    <xf numFmtId="3" fontId="7" fillId="33" borderId="15" xfId="0" applyNumberFormat="1" applyFont="1" applyFill="1" applyBorder="1" applyAlignment="1" applyProtection="1">
      <alignment horizontal="right"/>
      <protection locked="0"/>
    </xf>
    <xf numFmtId="3" fontId="7" fillId="33" borderId="16" xfId="0" applyNumberFormat="1" applyFont="1" applyFill="1" applyBorder="1" applyAlignment="1" applyProtection="1">
      <alignment horizontal="right"/>
      <protection locked="0"/>
    </xf>
    <xf numFmtId="0" fontId="10" fillId="32" borderId="13" xfId="0" applyFont="1" applyFill="1" applyBorder="1" applyAlignment="1">
      <alignment vertical="center"/>
    </xf>
    <xf numFmtId="0" fontId="10" fillId="32" borderId="11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49" fontId="7" fillId="33" borderId="10" xfId="0" applyNumberFormat="1" applyFont="1" applyFill="1" applyBorder="1" applyAlignment="1" applyProtection="1">
      <alignment horizontal="center"/>
      <protection locked="0"/>
    </xf>
    <xf numFmtId="176" fontId="7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180" fontId="1" fillId="34" borderId="12" xfId="0" applyNumberFormat="1" applyFont="1" applyFill="1" applyBorder="1" applyAlignment="1">
      <alignment horizontal="right"/>
    </xf>
    <xf numFmtId="180" fontId="1" fillId="34" borderId="15" xfId="0" applyNumberFormat="1" applyFont="1" applyFill="1" applyBorder="1" applyAlignment="1">
      <alignment horizontal="right"/>
    </xf>
    <xf numFmtId="180" fontId="1" fillId="34" borderId="16" xfId="0" applyNumberFormat="1" applyFont="1" applyFill="1" applyBorder="1" applyAlignment="1">
      <alignment horizontal="right"/>
    </xf>
    <xf numFmtId="0" fontId="2" fillId="0" borderId="0" xfId="53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9" fontId="7" fillId="33" borderId="10" xfId="0" applyNumberFormat="1" applyFont="1" applyFill="1" applyBorder="1" applyAlignment="1" applyProtection="1">
      <alignment horizontal="left"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0" fillId="32" borderId="33" xfId="0" applyFont="1" applyFill="1" applyBorder="1" applyAlignment="1">
      <alignment horizontal="center" vertical="center"/>
    </xf>
    <xf numFmtId="180" fontId="7" fillId="33" borderId="12" xfId="0" applyNumberFormat="1" applyFont="1" applyFill="1" applyBorder="1" applyAlignment="1" applyProtection="1">
      <alignment horizontal="center"/>
      <protection locked="0"/>
    </xf>
    <xf numFmtId="180" fontId="7" fillId="33" borderId="15" xfId="0" applyNumberFormat="1" applyFont="1" applyFill="1" applyBorder="1" applyAlignment="1" applyProtection="1">
      <alignment horizontal="center"/>
      <protection locked="0"/>
    </xf>
    <xf numFmtId="180" fontId="7" fillId="33" borderId="16" xfId="0" applyNumberFormat="1" applyFont="1" applyFill="1" applyBorder="1" applyAlignment="1" applyProtection="1">
      <alignment horizontal="center"/>
      <protection locked="0"/>
    </xf>
    <xf numFmtId="0" fontId="10" fillId="32" borderId="15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10" fillId="32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32</xdr:row>
      <xdr:rowOff>152400</xdr:rowOff>
    </xdr:from>
    <xdr:to>
      <xdr:col>16</xdr:col>
      <xdr:colOff>180975</xdr:colOff>
      <xdr:row>34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56102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17</xdr:col>
      <xdr:colOff>0</xdr:colOff>
      <xdr:row>37</xdr:row>
      <xdr:rowOff>28575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5943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12</xdr:col>
      <xdr:colOff>0</xdr:colOff>
      <xdr:row>32</xdr:row>
      <xdr:rowOff>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52863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31</xdr:row>
      <xdr:rowOff>0</xdr:rowOff>
    </xdr:from>
    <xdr:to>
      <xdr:col>16</xdr:col>
      <xdr:colOff>180975</xdr:colOff>
      <xdr:row>32</xdr:row>
      <xdr:rowOff>19050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5286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3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676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windsor.ca/expensefor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73"/>
  <sheetViews>
    <sheetView showGridLines="0" showRowColHeaders="0" tabSelected="1" zoomScalePageLayoutView="0" workbookViewId="0" topLeftCell="A1">
      <selection activeCell="C7" sqref="C7:K7"/>
    </sheetView>
  </sheetViews>
  <sheetFormatPr defaultColWidth="9.140625" defaultRowHeight="12.75"/>
  <cols>
    <col min="1" max="38" width="2.8515625" style="1" customWidth="1"/>
    <col min="39" max="39" width="9.140625" style="35" hidden="1" customWidth="1"/>
    <col min="40" max="40" width="9.28125" style="35" hidden="1" customWidth="1"/>
    <col min="41" max="45" width="9.140625" style="35" hidden="1" customWidth="1"/>
    <col min="46" max="16384" width="9.140625" style="35" customWidth="1"/>
  </cols>
  <sheetData>
    <row r="1" spans="1:38" ht="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35" t="s">
        <v>2</v>
      </c>
      <c r="P3" s="135"/>
      <c r="Q3" s="135"/>
      <c r="R3" s="135"/>
      <c r="S3" s="135"/>
      <c r="T3" s="135"/>
      <c r="U3" s="135"/>
      <c r="V3" s="135"/>
      <c r="W3" s="135"/>
      <c r="X3" s="135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ht="12.75"/>
    <row r="5" spans="1:38" ht="12.75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D5" s="5" t="s">
        <v>3</v>
      </c>
      <c r="AE5" s="137"/>
      <c r="AF5" s="137"/>
      <c r="AG5" s="137"/>
      <c r="AH5" s="137"/>
      <c r="AI5" s="137"/>
      <c r="AJ5" s="137"/>
      <c r="AK5" s="137"/>
      <c r="AL5" s="137"/>
    </row>
    <row r="6" ht="12.75"/>
    <row r="7" spans="1:38" ht="12.75">
      <c r="A7" s="6" t="s">
        <v>6</v>
      </c>
      <c r="B7" s="6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6"/>
      <c r="X7" s="6"/>
      <c r="Y7" s="6"/>
      <c r="Z7" s="39" t="s">
        <v>9</v>
      </c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</row>
    <row r="8" spans="3:26" ht="14.25"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1" t="s">
        <v>4</v>
      </c>
      <c r="M8" s="22"/>
      <c r="N8" s="22"/>
      <c r="O8" s="22"/>
      <c r="P8" s="22"/>
      <c r="Q8" s="22"/>
      <c r="R8" s="22"/>
      <c r="S8" s="22"/>
      <c r="T8" s="22"/>
      <c r="U8" s="22"/>
      <c r="V8" s="22"/>
      <c r="Z8" s="5"/>
    </row>
    <row r="9" spans="1:38" ht="12.75">
      <c r="A9" s="6" t="s">
        <v>7</v>
      </c>
      <c r="B9" s="6"/>
      <c r="C9" s="6"/>
      <c r="D9" s="6"/>
      <c r="E9" s="6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6"/>
      <c r="W9" s="6"/>
      <c r="X9" s="6"/>
      <c r="Y9" s="6"/>
      <c r="Z9" s="39" t="s">
        <v>10</v>
      </c>
      <c r="AA9" s="129"/>
      <c r="AB9" s="129"/>
      <c r="AC9" s="129"/>
      <c r="AD9" s="129"/>
      <c r="AE9" s="129"/>
      <c r="AF9" s="129"/>
      <c r="AG9" s="129"/>
      <c r="AH9" s="6"/>
      <c r="AI9" s="39" t="s">
        <v>12</v>
      </c>
      <c r="AJ9" s="130"/>
      <c r="AK9" s="130"/>
      <c r="AL9" s="130"/>
    </row>
    <row r="10" spans="26:40" ht="12.75">
      <c r="Z10" s="5"/>
      <c r="AI10" s="9"/>
      <c r="AN10" s="46"/>
    </row>
    <row r="11" spans="1:40" ht="12.75">
      <c r="A11" s="6" t="s">
        <v>8</v>
      </c>
      <c r="B11" s="6"/>
      <c r="C11" s="6"/>
      <c r="D11" s="6"/>
      <c r="E11" s="6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6"/>
      <c r="W11" s="6"/>
      <c r="X11" s="6"/>
      <c r="Y11" s="6"/>
      <c r="Z11" s="39" t="s">
        <v>11</v>
      </c>
      <c r="AA11" s="129"/>
      <c r="AB11" s="129"/>
      <c r="AC11" s="129"/>
      <c r="AD11" s="129"/>
      <c r="AE11" s="129"/>
      <c r="AF11" s="129"/>
      <c r="AG11" s="129"/>
      <c r="AH11" s="6"/>
      <c r="AI11" s="39" t="s">
        <v>12</v>
      </c>
      <c r="AJ11" s="130"/>
      <c r="AK11" s="130"/>
      <c r="AL11" s="130"/>
      <c r="AN11" s="46"/>
    </row>
    <row r="12" spans="1:40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N12" s="46"/>
    </row>
    <row r="13" spans="1:40" ht="12.75">
      <c r="A13" s="36" t="s">
        <v>69</v>
      </c>
      <c r="B13" s="36"/>
      <c r="C13" s="36"/>
      <c r="D13" s="36"/>
      <c r="E13" s="36"/>
      <c r="F13" s="37"/>
      <c r="G13" s="37"/>
      <c r="H13" s="37"/>
      <c r="I13" s="37"/>
      <c r="J13" s="37"/>
      <c r="K13" s="37"/>
      <c r="L13" s="37"/>
      <c r="O13" s="136"/>
      <c r="P13" s="136"/>
      <c r="Q13" s="136"/>
      <c r="R13" s="136"/>
      <c r="S13" s="136"/>
      <c r="T13" s="136"/>
      <c r="U13" s="136"/>
      <c r="V13" s="43"/>
      <c r="W13" s="43" t="s">
        <v>70</v>
      </c>
      <c r="X13" s="44"/>
      <c r="Y13" s="45"/>
      <c r="Z13" s="43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38"/>
      <c r="AN13" s="46"/>
    </row>
    <row r="14" spans="1:41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O14" s="47"/>
    </row>
    <row r="15" spans="1:38" ht="12.75">
      <c r="A15" s="125" t="s">
        <v>13</v>
      </c>
      <c r="B15" s="126"/>
      <c r="C15" s="126"/>
      <c r="D15" s="12"/>
      <c r="E15" s="12"/>
      <c r="F15" s="12"/>
      <c r="G15" s="13" t="s">
        <v>25</v>
      </c>
      <c r="H15" s="13"/>
      <c r="I15" s="13"/>
      <c r="J15" s="13"/>
      <c r="K15" s="13" t="s">
        <v>26</v>
      </c>
      <c r="L15" s="13"/>
      <c r="M15" s="13"/>
      <c r="N15" s="13"/>
      <c r="O15" s="13" t="s">
        <v>27</v>
      </c>
      <c r="P15" s="13"/>
      <c r="Q15" s="13"/>
      <c r="R15" s="13"/>
      <c r="S15" s="13" t="s">
        <v>28</v>
      </c>
      <c r="T15" s="13"/>
      <c r="U15" s="13"/>
      <c r="V15" s="13"/>
      <c r="W15" s="13" t="s">
        <v>29</v>
      </c>
      <c r="X15" s="13"/>
      <c r="Y15" s="13"/>
      <c r="Z15" s="13"/>
      <c r="AA15" s="13" t="s">
        <v>30</v>
      </c>
      <c r="AB15" s="13"/>
      <c r="AC15" s="13"/>
      <c r="AD15" s="13"/>
      <c r="AE15" s="13" t="s">
        <v>31</v>
      </c>
      <c r="AF15" s="13"/>
      <c r="AG15" s="13"/>
      <c r="AH15" s="13"/>
      <c r="AI15" s="138" t="s">
        <v>32</v>
      </c>
      <c r="AJ15" s="138"/>
      <c r="AK15" s="138"/>
      <c r="AL15" s="139"/>
    </row>
    <row r="16" spans="1:38" ht="13.5" customHeight="1">
      <c r="A16" s="127"/>
      <c r="B16" s="128"/>
      <c r="C16" s="128"/>
      <c r="D16" s="14"/>
      <c r="E16" s="14"/>
      <c r="F16" s="15" t="s">
        <v>3</v>
      </c>
      <c r="G16" s="119"/>
      <c r="H16" s="120"/>
      <c r="I16" s="120"/>
      <c r="J16" s="121"/>
      <c r="K16" s="119"/>
      <c r="L16" s="120"/>
      <c r="M16" s="120"/>
      <c r="N16" s="121"/>
      <c r="O16" s="119"/>
      <c r="P16" s="120"/>
      <c r="Q16" s="120"/>
      <c r="R16" s="121"/>
      <c r="S16" s="119"/>
      <c r="T16" s="120"/>
      <c r="U16" s="120"/>
      <c r="V16" s="121"/>
      <c r="W16" s="119"/>
      <c r="X16" s="120"/>
      <c r="Y16" s="120"/>
      <c r="Z16" s="121"/>
      <c r="AA16" s="119"/>
      <c r="AB16" s="120"/>
      <c r="AC16" s="120"/>
      <c r="AD16" s="121"/>
      <c r="AE16" s="119"/>
      <c r="AF16" s="120"/>
      <c r="AG16" s="120"/>
      <c r="AH16" s="121"/>
      <c r="AI16" s="140"/>
      <c r="AJ16" s="140"/>
      <c r="AK16" s="140"/>
      <c r="AL16" s="141"/>
    </row>
    <row r="17" spans="1:38" ht="13.5" customHeight="1">
      <c r="A17" s="30" t="s">
        <v>56</v>
      </c>
      <c r="B17" s="7"/>
      <c r="C17" s="7"/>
      <c r="D17" s="7"/>
      <c r="F17" s="18" t="s">
        <v>53</v>
      </c>
      <c r="G17" s="122"/>
      <c r="H17" s="123"/>
      <c r="I17" s="123"/>
      <c r="J17" s="124"/>
      <c r="K17" s="122"/>
      <c r="L17" s="123"/>
      <c r="M17" s="123"/>
      <c r="N17" s="124"/>
      <c r="O17" s="122"/>
      <c r="P17" s="123"/>
      <c r="Q17" s="123"/>
      <c r="R17" s="124"/>
      <c r="S17" s="122"/>
      <c r="T17" s="123"/>
      <c r="U17" s="123"/>
      <c r="V17" s="124"/>
      <c r="W17" s="122"/>
      <c r="X17" s="123"/>
      <c r="Y17" s="123"/>
      <c r="Z17" s="124"/>
      <c r="AA17" s="122"/>
      <c r="AB17" s="123"/>
      <c r="AC17" s="123"/>
      <c r="AD17" s="124"/>
      <c r="AE17" s="122"/>
      <c r="AF17" s="123"/>
      <c r="AG17" s="123"/>
      <c r="AH17" s="124"/>
      <c r="AI17" s="132"/>
      <c r="AJ17" s="133"/>
      <c r="AK17" s="133"/>
      <c r="AL17" s="134"/>
    </row>
    <row r="18" spans="1:38" ht="13.5" customHeight="1">
      <c r="A18" s="30" t="s">
        <v>15</v>
      </c>
      <c r="B18" s="7"/>
      <c r="C18" s="7"/>
      <c r="D18" s="7"/>
      <c r="F18" s="18" t="s">
        <v>71</v>
      </c>
      <c r="G18" s="69">
        <f>IF(G17=0,"",ROUND(G17*0.5,2))</f>
      </c>
      <c r="H18" s="70"/>
      <c r="I18" s="70"/>
      <c r="J18" s="71"/>
      <c r="K18" s="69">
        <f>IF(K17=0,"",ROUND(K17*0.5,2))</f>
      </c>
      <c r="L18" s="70"/>
      <c r="M18" s="70"/>
      <c r="N18" s="71"/>
      <c r="O18" s="69">
        <f>IF(O17=0,"",ROUND(O17*0.5,2))</f>
      </c>
      <c r="P18" s="70"/>
      <c r="Q18" s="70"/>
      <c r="R18" s="71"/>
      <c r="S18" s="69">
        <f>IF(S17=0,"",ROUND(S17*0.5,2))</f>
      </c>
      <c r="T18" s="70"/>
      <c r="U18" s="70"/>
      <c r="V18" s="71"/>
      <c r="W18" s="69">
        <f>IF(W17=0,"",ROUND(W17*0.5,2))</f>
      </c>
      <c r="X18" s="70"/>
      <c r="Y18" s="70"/>
      <c r="Z18" s="71"/>
      <c r="AA18" s="69">
        <f>IF(AA17=0,"",ROUND(AA17*0.5,2))</f>
      </c>
      <c r="AB18" s="70"/>
      <c r="AC18" s="70"/>
      <c r="AD18" s="71"/>
      <c r="AE18" s="69">
        <f>IF(AE17=0,"",ROUND(AE17*0.5,2))</f>
      </c>
      <c r="AF18" s="70"/>
      <c r="AG18" s="70"/>
      <c r="AH18" s="71"/>
      <c r="AI18" s="69">
        <f>IF(SUM(G18:AH18)=0,"",SUM(G18:AH18))</f>
      </c>
      <c r="AJ18" s="70"/>
      <c r="AK18" s="70"/>
      <c r="AL18" s="71"/>
    </row>
    <row r="19" spans="1:38" ht="13.5" customHeight="1">
      <c r="A19" s="30" t="s">
        <v>54</v>
      </c>
      <c r="B19" s="7"/>
      <c r="C19" s="7"/>
      <c r="D19" s="7"/>
      <c r="E19" s="7"/>
      <c r="F19" s="18" t="s">
        <v>72</v>
      </c>
      <c r="G19" s="78"/>
      <c r="H19" s="79"/>
      <c r="I19" s="79"/>
      <c r="J19" s="80"/>
      <c r="K19" s="78"/>
      <c r="L19" s="79"/>
      <c r="M19" s="79"/>
      <c r="N19" s="80"/>
      <c r="O19" s="78"/>
      <c r="P19" s="79"/>
      <c r="Q19" s="79"/>
      <c r="R19" s="80"/>
      <c r="S19" s="78"/>
      <c r="T19" s="79"/>
      <c r="U19" s="79"/>
      <c r="V19" s="80"/>
      <c r="W19" s="78"/>
      <c r="X19" s="79"/>
      <c r="Y19" s="79"/>
      <c r="Z19" s="80"/>
      <c r="AA19" s="78"/>
      <c r="AB19" s="79"/>
      <c r="AC19" s="79"/>
      <c r="AD19" s="80"/>
      <c r="AE19" s="78"/>
      <c r="AF19" s="79"/>
      <c r="AG19" s="79"/>
      <c r="AH19" s="80"/>
      <c r="AI19" s="69">
        <f>IF(SUM(G19:AH19)=0,"",SUM(G19:AH19))</f>
      </c>
      <c r="AJ19" s="70"/>
      <c r="AK19" s="70"/>
      <c r="AL19" s="71"/>
    </row>
    <row r="20" spans="1:38" ht="13.5" customHeight="1">
      <c r="A20" s="30" t="s">
        <v>16</v>
      </c>
      <c r="B20" s="7"/>
      <c r="C20" s="7"/>
      <c r="D20" s="7"/>
      <c r="E20" s="7"/>
      <c r="F20" s="18"/>
      <c r="G20" s="78"/>
      <c r="H20" s="79"/>
      <c r="I20" s="79"/>
      <c r="J20" s="80"/>
      <c r="K20" s="78"/>
      <c r="L20" s="79"/>
      <c r="M20" s="79"/>
      <c r="N20" s="80"/>
      <c r="O20" s="78"/>
      <c r="P20" s="79"/>
      <c r="Q20" s="79"/>
      <c r="R20" s="80"/>
      <c r="S20" s="78"/>
      <c r="T20" s="79"/>
      <c r="U20" s="79"/>
      <c r="V20" s="80"/>
      <c r="W20" s="78"/>
      <c r="X20" s="79"/>
      <c r="Y20" s="79"/>
      <c r="Z20" s="80"/>
      <c r="AA20" s="78"/>
      <c r="AB20" s="79"/>
      <c r="AC20" s="79"/>
      <c r="AD20" s="80"/>
      <c r="AE20" s="78"/>
      <c r="AF20" s="79"/>
      <c r="AG20" s="79"/>
      <c r="AH20" s="80"/>
      <c r="AI20" s="69">
        <f aca="true" t="shared" si="0" ref="AI20:AI29">IF(SUM(G20:AH20)=0,"",SUM(G20:AH20))</f>
      </c>
      <c r="AJ20" s="70"/>
      <c r="AK20" s="70"/>
      <c r="AL20" s="71"/>
    </row>
    <row r="21" spans="1:38" ht="13.5" customHeight="1">
      <c r="A21" s="30" t="s">
        <v>17</v>
      </c>
      <c r="B21" s="7"/>
      <c r="C21" s="7"/>
      <c r="D21" s="7"/>
      <c r="E21" s="7"/>
      <c r="F21" s="18"/>
      <c r="G21" s="78"/>
      <c r="H21" s="79"/>
      <c r="I21" s="79"/>
      <c r="J21" s="80"/>
      <c r="K21" s="78"/>
      <c r="L21" s="79"/>
      <c r="M21" s="79"/>
      <c r="N21" s="80"/>
      <c r="O21" s="78"/>
      <c r="P21" s="79"/>
      <c r="Q21" s="79"/>
      <c r="R21" s="80"/>
      <c r="S21" s="78"/>
      <c r="T21" s="79"/>
      <c r="U21" s="79"/>
      <c r="V21" s="80"/>
      <c r="W21" s="78"/>
      <c r="X21" s="79"/>
      <c r="Y21" s="79"/>
      <c r="Z21" s="80"/>
      <c r="AA21" s="78"/>
      <c r="AB21" s="79"/>
      <c r="AC21" s="79"/>
      <c r="AD21" s="80"/>
      <c r="AE21" s="78"/>
      <c r="AF21" s="79"/>
      <c r="AG21" s="79"/>
      <c r="AH21" s="80"/>
      <c r="AI21" s="69">
        <f t="shared" si="0"/>
      </c>
      <c r="AJ21" s="70"/>
      <c r="AK21" s="70"/>
      <c r="AL21" s="71"/>
    </row>
    <row r="22" spans="1:38" ht="13.5" customHeight="1">
      <c r="A22" s="30" t="s">
        <v>18</v>
      </c>
      <c r="B22" s="7"/>
      <c r="C22" s="7"/>
      <c r="D22" s="7"/>
      <c r="E22" s="7"/>
      <c r="F22" s="18"/>
      <c r="G22" s="78"/>
      <c r="H22" s="79"/>
      <c r="I22" s="79"/>
      <c r="J22" s="80"/>
      <c r="K22" s="78"/>
      <c r="L22" s="79"/>
      <c r="M22" s="79"/>
      <c r="N22" s="80"/>
      <c r="O22" s="78"/>
      <c r="P22" s="79"/>
      <c r="Q22" s="79"/>
      <c r="R22" s="80"/>
      <c r="S22" s="78"/>
      <c r="T22" s="79"/>
      <c r="U22" s="79"/>
      <c r="V22" s="80"/>
      <c r="W22" s="78"/>
      <c r="X22" s="79"/>
      <c r="Y22" s="79"/>
      <c r="Z22" s="80"/>
      <c r="AA22" s="78"/>
      <c r="AB22" s="79"/>
      <c r="AC22" s="79"/>
      <c r="AD22" s="80"/>
      <c r="AE22" s="78"/>
      <c r="AF22" s="79"/>
      <c r="AG22" s="79"/>
      <c r="AH22" s="80"/>
      <c r="AI22" s="69">
        <f t="shared" si="0"/>
      </c>
      <c r="AJ22" s="70"/>
      <c r="AK22" s="70"/>
      <c r="AL22" s="71"/>
    </row>
    <row r="23" spans="1:38" ht="13.5" customHeight="1">
      <c r="A23" s="30" t="s">
        <v>19</v>
      </c>
      <c r="B23" s="7"/>
      <c r="C23" s="7"/>
      <c r="D23" s="7"/>
      <c r="E23" s="7"/>
      <c r="F23" s="18"/>
      <c r="G23" s="78"/>
      <c r="H23" s="79"/>
      <c r="I23" s="79"/>
      <c r="J23" s="80"/>
      <c r="K23" s="78"/>
      <c r="L23" s="79"/>
      <c r="M23" s="79"/>
      <c r="N23" s="80"/>
      <c r="O23" s="78"/>
      <c r="P23" s="79"/>
      <c r="Q23" s="79"/>
      <c r="R23" s="80"/>
      <c r="S23" s="78"/>
      <c r="T23" s="79"/>
      <c r="U23" s="79"/>
      <c r="V23" s="80"/>
      <c r="W23" s="78"/>
      <c r="X23" s="79"/>
      <c r="Y23" s="79"/>
      <c r="Z23" s="80"/>
      <c r="AA23" s="78"/>
      <c r="AB23" s="79"/>
      <c r="AC23" s="79"/>
      <c r="AD23" s="80"/>
      <c r="AE23" s="78"/>
      <c r="AF23" s="79"/>
      <c r="AG23" s="79"/>
      <c r="AH23" s="80"/>
      <c r="AI23" s="69">
        <f t="shared" si="0"/>
      </c>
      <c r="AJ23" s="70"/>
      <c r="AK23" s="70"/>
      <c r="AL23" s="71"/>
    </row>
    <row r="24" spans="1:42" ht="13.5" customHeight="1">
      <c r="A24" s="30" t="s">
        <v>20</v>
      </c>
      <c r="B24" s="7"/>
      <c r="C24" s="7"/>
      <c r="D24" s="7"/>
      <c r="F24" s="31" t="s">
        <v>73</v>
      </c>
      <c r="G24" s="78"/>
      <c r="H24" s="79"/>
      <c r="I24" s="79"/>
      <c r="J24" s="80"/>
      <c r="K24" s="78"/>
      <c r="L24" s="79"/>
      <c r="M24" s="79"/>
      <c r="N24" s="80"/>
      <c r="O24" s="78"/>
      <c r="P24" s="79"/>
      <c r="Q24" s="79"/>
      <c r="R24" s="80"/>
      <c r="S24" s="78"/>
      <c r="T24" s="79"/>
      <c r="U24" s="79"/>
      <c r="V24" s="80"/>
      <c r="W24" s="78"/>
      <c r="X24" s="79"/>
      <c r="Y24" s="79"/>
      <c r="Z24" s="80"/>
      <c r="AA24" s="78"/>
      <c r="AB24" s="79"/>
      <c r="AC24" s="79"/>
      <c r="AD24" s="80"/>
      <c r="AE24" s="78"/>
      <c r="AF24" s="79"/>
      <c r="AG24" s="79"/>
      <c r="AH24" s="80"/>
      <c r="AI24" s="69">
        <f t="shared" si="0"/>
      </c>
      <c r="AJ24" s="70"/>
      <c r="AK24" s="70"/>
      <c r="AL24" s="71"/>
      <c r="AP24" s="36"/>
    </row>
    <row r="25" spans="1:45" ht="13.5" customHeight="1">
      <c r="A25" s="30" t="s">
        <v>21</v>
      </c>
      <c r="B25" s="7"/>
      <c r="C25" s="7"/>
      <c r="D25" s="7"/>
      <c r="F25" s="31" t="s">
        <v>74</v>
      </c>
      <c r="G25" s="78"/>
      <c r="H25" s="79"/>
      <c r="I25" s="79"/>
      <c r="J25" s="80"/>
      <c r="K25" s="78"/>
      <c r="L25" s="79"/>
      <c r="M25" s="79"/>
      <c r="N25" s="80"/>
      <c r="O25" s="78"/>
      <c r="P25" s="79"/>
      <c r="Q25" s="79"/>
      <c r="R25" s="80"/>
      <c r="S25" s="78"/>
      <c r="T25" s="79"/>
      <c r="U25" s="79"/>
      <c r="V25" s="80"/>
      <c r="W25" s="78"/>
      <c r="X25" s="79"/>
      <c r="Y25" s="79"/>
      <c r="Z25" s="80"/>
      <c r="AA25" s="78"/>
      <c r="AB25" s="79"/>
      <c r="AC25" s="79"/>
      <c r="AD25" s="80"/>
      <c r="AE25" s="78"/>
      <c r="AF25" s="79"/>
      <c r="AG25" s="79"/>
      <c r="AH25" s="80"/>
      <c r="AI25" s="69">
        <f t="shared" si="0"/>
      </c>
      <c r="AJ25" s="70"/>
      <c r="AK25" s="70"/>
      <c r="AL25" s="71"/>
      <c r="AN25" s="61" t="s">
        <v>64</v>
      </c>
      <c r="AO25" s="62"/>
      <c r="AP25" s="62"/>
      <c r="AQ25" s="61" t="s">
        <v>97</v>
      </c>
      <c r="AR25" s="62"/>
      <c r="AS25" s="62"/>
    </row>
    <row r="26" spans="1:45" ht="13.5" customHeight="1">
      <c r="A26" s="30" t="s">
        <v>22</v>
      </c>
      <c r="B26" s="7"/>
      <c r="C26" s="7"/>
      <c r="D26" s="7"/>
      <c r="F26" s="31" t="s">
        <v>75</v>
      </c>
      <c r="G26" s="78"/>
      <c r="H26" s="79"/>
      <c r="I26" s="79"/>
      <c r="J26" s="80"/>
      <c r="K26" s="78"/>
      <c r="L26" s="79"/>
      <c r="M26" s="79"/>
      <c r="N26" s="80"/>
      <c r="O26" s="78"/>
      <c r="P26" s="79"/>
      <c r="Q26" s="79"/>
      <c r="R26" s="80"/>
      <c r="S26" s="78"/>
      <c r="T26" s="79"/>
      <c r="U26" s="79"/>
      <c r="V26" s="80"/>
      <c r="W26" s="78"/>
      <c r="X26" s="79"/>
      <c r="Y26" s="79"/>
      <c r="Z26" s="80"/>
      <c r="AA26" s="78"/>
      <c r="AB26" s="79"/>
      <c r="AC26" s="79"/>
      <c r="AD26" s="80"/>
      <c r="AE26" s="78"/>
      <c r="AF26" s="79"/>
      <c r="AG26" s="79"/>
      <c r="AH26" s="80"/>
      <c r="AI26" s="69">
        <f t="shared" si="0"/>
      </c>
      <c r="AJ26" s="70"/>
      <c r="AK26" s="70"/>
      <c r="AL26" s="71"/>
      <c r="AN26" s="62" t="s">
        <v>65</v>
      </c>
      <c r="AO26" s="62"/>
      <c r="AP26" s="62"/>
      <c r="AQ26" s="63" t="b">
        <v>0</v>
      </c>
      <c r="AR26" s="64" t="s">
        <v>36</v>
      </c>
      <c r="AS26" s="62"/>
    </row>
    <row r="27" spans="1:45" ht="13.5" customHeight="1">
      <c r="A27" s="30" t="s">
        <v>23</v>
      </c>
      <c r="B27" s="7"/>
      <c r="C27" s="7"/>
      <c r="D27" s="7"/>
      <c r="E27" s="7"/>
      <c r="F27" s="18"/>
      <c r="G27" s="78"/>
      <c r="H27" s="79"/>
      <c r="I27" s="79"/>
      <c r="J27" s="80"/>
      <c r="K27" s="78"/>
      <c r="L27" s="79"/>
      <c r="M27" s="79"/>
      <c r="N27" s="80"/>
      <c r="O27" s="78"/>
      <c r="P27" s="79"/>
      <c r="Q27" s="79"/>
      <c r="R27" s="80"/>
      <c r="S27" s="78"/>
      <c r="T27" s="79"/>
      <c r="U27" s="79"/>
      <c r="V27" s="80"/>
      <c r="W27" s="78"/>
      <c r="X27" s="79"/>
      <c r="Y27" s="79"/>
      <c r="Z27" s="80"/>
      <c r="AA27" s="78"/>
      <c r="AB27" s="79"/>
      <c r="AC27" s="79"/>
      <c r="AD27" s="80"/>
      <c r="AE27" s="78"/>
      <c r="AF27" s="79"/>
      <c r="AG27" s="79"/>
      <c r="AH27" s="80"/>
      <c r="AI27" s="69">
        <f t="shared" si="0"/>
      </c>
      <c r="AJ27" s="70"/>
      <c r="AK27" s="70"/>
      <c r="AL27" s="71"/>
      <c r="AN27" s="62" t="s">
        <v>66</v>
      </c>
      <c r="AO27" s="62"/>
      <c r="AP27" s="62"/>
      <c r="AQ27" s="63" t="b">
        <v>1</v>
      </c>
      <c r="AR27" s="64" t="s">
        <v>34</v>
      </c>
      <c r="AS27" s="62"/>
    </row>
    <row r="28" spans="1:45" ht="13.5" customHeight="1">
      <c r="A28" s="30" t="s">
        <v>24</v>
      </c>
      <c r="B28" s="7"/>
      <c r="C28" s="7"/>
      <c r="D28" s="7"/>
      <c r="E28" s="7"/>
      <c r="F28" s="18"/>
      <c r="G28" s="78"/>
      <c r="H28" s="79"/>
      <c r="I28" s="79"/>
      <c r="J28" s="80"/>
      <c r="K28" s="78"/>
      <c r="L28" s="79"/>
      <c r="M28" s="79"/>
      <c r="N28" s="80"/>
      <c r="O28" s="78"/>
      <c r="P28" s="79"/>
      <c r="Q28" s="79"/>
      <c r="R28" s="80"/>
      <c r="S28" s="78"/>
      <c r="T28" s="79"/>
      <c r="U28" s="79"/>
      <c r="V28" s="80"/>
      <c r="W28" s="78"/>
      <c r="X28" s="79"/>
      <c r="Y28" s="79"/>
      <c r="Z28" s="80"/>
      <c r="AA28" s="78"/>
      <c r="AB28" s="79"/>
      <c r="AC28" s="79"/>
      <c r="AD28" s="80"/>
      <c r="AE28" s="78"/>
      <c r="AF28" s="79"/>
      <c r="AG28" s="79"/>
      <c r="AH28" s="80"/>
      <c r="AI28" s="69">
        <f t="shared" si="0"/>
      </c>
      <c r="AJ28" s="70"/>
      <c r="AK28" s="70"/>
      <c r="AL28" s="71"/>
      <c r="AN28" s="62" t="s">
        <v>67</v>
      </c>
      <c r="AO28" s="62"/>
      <c r="AP28" s="62"/>
      <c r="AQ28" s="63" t="b">
        <v>0</v>
      </c>
      <c r="AR28" s="64" t="s">
        <v>35</v>
      </c>
      <c r="AS28" s="62"/>
    </row>
    <row r="29" spans="1:45" ht="13.5" customHeight="1">
      <c r="A29" s="105"/>
      <c r="B29" s="106"/>
      <c r="C29" s="106"/>
      <c r="D29" s="106"/>
      <c r="E29" s="106"/>
      <c r="F29" s="107"/>
      <c r="G29" s="78"/>
      <c r="H29" s="79"/>
      <c r="I29" s="79"/>
      <c r="J29" s="80"/>
      <c r="K29" s="78"/>
      <c r="L29" s="79"/>
      <c r="M29" s="79"/>
      <c r="N29" s="80"/>
      <c r="O29" s="78"/>
      <c r="P29" s="79"/>
      <c r="Q29" s="79"/>
      <c r="R29" s="80"/>
      <c r="S29" s="78"/>
      <c r="T29" s="79"/>
      <c r="U29" s="79"/>
      <c r="V29" s="80"/>
      <c r="W29" s="78"/>
      <c r="X29" s="79"/>
      <c r="Y29" s="79"/>
      <c r="Z29" s="80"/>
      <c r="AA29" s="78"/>
      <c r="AB29" s="79"/>
      <c r="AC29" s="79"/>
      <c r="AD29" s="80"/>
      <c r="AE29" s="78"/>
      <c r="AF29" s="79"/>
      <c r="AG29" s="79"/>
      <c r="AH29" s="80"/>
      <c r="AI29" s="69">
        <f t="shared" si="0"/>
      </c>
      <c r="AJ29" s="70"/>
      <c r="AK29" s="70"/>
      <c r="AL29" s="71"/>
      <c r="AN29" s="62" t="s">
        <v>68</v>
      </c>
      <c r="AO29" s="62"/>
      <c r="AP29" s="62"/>
      <c r="AQ29" s="63"/>
      <c r="AR29" s="64"/>
      <c r="AS29" s="62"/>
    </row>
    <row r="30" spans="1:45" ht="13.5" customHeight="1" thickBot="1">
      <c r="A30" s="105"/>
      <c r="B30" s="106"/>
      <c r="C30" s="106"/>
      <c r="D30" s="106"/>
      <c r="E30" s="106"/>
      <c r="F30" s="107"/>
      <c r="G30" s="78"/>
      <c r="H30" s="79"/>
      <c r="I30" s="79"/>
      <c r="J30" s="80"/>
      <c r="K30" s="78"/>
      <c r="L30" s="79"/>
      <c r="M30" s="79"/>
      <c r="N30" s="80"/>
      <c r="O30" s="78"/>
      <c r="P30" s="79"/>
      <c r="Q30" s="79"/>
      <c r="R30" s="80"/>
      <c r="S30" s="78"/>
      <c r="T30" s="79"/>
      <c r="U30" s="79"/>
      <c r="V30" s="80"/>
      <c r="W30" s="78"/>
      <c r="X30" s="79"/>
      <c r="Y30" s="79"/>
      <c r="Z30" s="80"/>
      <c r="AA30" s="78"/>
      <c r="AB30" s="79"/>
      <c r="AC30" s="79"/>
      <c r="AD30" s="80"/>
      <c r="AE30" s="78"/>
      <c r="AF30" s="79"/>
      <c r="AG30" s="79"/>
      <c r="AH30" s="80"/>
      <c r="AI30" s="69">
        <f>IF(SUM(G30:AH30)=0,"",SUM(G30:AH30))</f>
      </c>
      <c r="AJ30" s="70"/>
      <c r="AK30" s="70"/>
      <c r="AL30" s="71"/>
      <c r="AN30" s="62"/>
      <c r="AO30" s="62"/>
      <c r="AP30" s="62"/>
      <c r="AQ30" s="63" t="b">
        <v>0</v>
      </c>
      <c r="AR30" s="64" t="s">
        <v>63</v>
      </c>
      <c r="AS30" s="62"/>
    </row>
    <row r="31" spans="1:38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92" t="s">
        <v>32</v>
      </c>
      <c r="AF31" s="93"/>
      <c r="AG31" s="93"/>
      <c r="AH31" s="94"/>
      <c r="AI31" s="108">
        <f>IF(SUM(AI18:AL30)=0,"",SUM(AI18:AL30))</f>
      </c>
      <c r="AJ31" s="109"/>
      <c r="AK31" s="109"/>
      <c r="AL31" s="110"/>
    </row>
    <row r="32" spans="1:38" ht="13.5" thickBot="1">
      <c r="A32" s="49" t="s">
        <v>93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60"/>
      <c r="M32" s="35" t="s">
        <v>34</v>
      </c>
      <c r="N32" s="35"/>
      <c r="O32" s="35"/>
      <c r="P32" s="35"/>
      <c r="Q32" s="60"/>
      <c r="R32" s="35" t="s">
        <v>35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52" t="s">
        <v>92</v>
      </c>
      <c r="AE32" s="96"/>
      <c r="AF32" s="97"/>
      <c r="AG32" s="97"/>
      <c r="AH32" s="98"/>
      <c r="AI32" s="78"/>
      <c r="AJ32" s="79"/>
      <c r="AK32" s="79"/>
      <c r="AL32" s="80"/>
    </row>
    <row r="33" spans="1:38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53"/>
      <c r="W33" s="35"/>
      <c r="X33" s="35"/>
      <c r="Y33" s="35"/>
      <c r="Z33" s="35"/>
      <c r="AA33" s="35"/>
      <c r="AB33" s="35"/>
      <c r="AC33" s="35"/>
      <c r="AD33" s="35"/>
      <c r="AE33" s="99" t="str">
        <f>IF(AI33&gt;=0,"CLAIM","REFUNDED")</f>
        <v>CLAIM</v>
      </c>
      <c r="AF33" s="100"/>
      <c r="AG33" s="100"/>
      <c r="AH33" s="101"/>
      <c r="AI33" s="102">
        <f>IF(AI31="","",AI31-AI32)</f>
      </c>
      <c r="AJ33" s="103"/>
      <c r="AK33" s="103"/>
      <c r="AL33" s="104"/>
    </row>
    <row r="34" spans="1:38" ht="12.75">
      <c r="A34" s="35" t="s">
        <v>91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6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54" t="s">
        <v>37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6" t="s">
        <v>38</v>
      </c>
      <c r="AI35" s="88">
        <f>IF(AI31="","",ROUND(AI31,2))</f>
      </c>
      <c r="AJ35" s="89"/>
      <c r="AK35" s="89"/>
      <c r="AL35" s="90"/>
    </row>
    <row r="36" spans="1:38" ht="12.75" hidden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57"/>
      <c r="S36" s="57"/>
      <c r="T36" s="57"/>
      <c r="U36" s="57"/>
      <c r="V36" s="57"/>
      <c r="W36" s="35"/>
      <c r="X36" s="54" t="s">
        <v>98</v>
      </c>
      <c r="Y36" s="55"/>
      <c r="Z36" s="55"/>
      <c r="AA36" s="55"/>
      <c r="AB36" s="55"/>
      <c r="AC36" s="55"/>
      <c r="AD36" s="55"/>
      <c r="AE36" s="55"/>
      <c r="AF36" s="55"/>
      <c r="AG36" s="55"/>
      <c r="AH36" s="58"/>
      <c r="AI36" s="88">
        <f>IF(AI31="","",ROUND(AI35-(AI35/1.13),2))</f>
      </c>
      <c r="AJ36" s="89"/>
      <c r="AK36" s="89"/>
      <c r="AL36" s="90"/>
    </row>
    <row r="37" spans="1:38" ht="12.75">
      <c r="A37" s="50" t="s">
        <v>90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5"/>
      <c r="R37" s="35"/>
      <c r="S37" s="35"/>
      <c r="T37" s="35"/>
      <c r="U37" s="35"/>
      <c r="V37" s="35"/>
      <c r="W37" s="35"/>
      <c r="X37" s="59" t="s">
        <v>62</v>
      </c>
      <c r="Y37" s="55"/>
      <c r="Z37" s="55"/>
      <c r="AA37" s="55"/>
      <c r="AB37" s="55"/>
      <c r="AC37" s="55"/>
      <c r="AD37" s="55"/>
      <c r="AE37" s="55"/>
      <c r="AF37" s="55"/>
      <c r="AG37" s="55"/>
      <c r="AH37" s="56" t="s">
        <v>39</v>
      </c>
      <c r="AI37" s="88">
        <f>IF(AI31="","",IF(AQ30=TRUE(),SUM(AI68,AI69),0))</f>
      </c>
      <c r="AJ37" s="89"/>
      <c r="AK37" s="89"/>
      <c r="AL37" s="90"/>
    </row>
    <row r="38" spans="1:38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54" t="s">
        <v>59</v>
      </c>
      <c r="Y38" s="55"/>
      <c r="Z38" s="55"/>
      <c r="AA38" s="55"/>
      <c r="AB38" s="55"/>
      <c r="AC38" s="55"/>
      <c r="AD38" s="55"/>
      <c r="AE38" s="55"/>
      <c r="AF38" s="55"/>
      <c r="AG38" s="55"/>
      <c r="AH38" s="56" t="s">
        <v>52</v>
      </c>
      <c r="AI38" s="88">
        <f>IF(AI35="",AI31,AI35-AI37)</f>
      </c>
      <c r="AJ38" s="89"/>
      <c r="AK38" s="89"/>
      <c r="AL38" s="90"/>
    </row>
    <row r="39" spans="1:38" ht="12.75">
      <c r="A39" s="48" t="s">
        <v>99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:38" ht="12.75">
      <c r="A40" s="92" t="s">
        <v>14</v>
      </c>
      <c r="B40" s="93"/>
      <c r="C40" s="93"/>
      <c r="D40" s="93"/>
      <c r="E40" s="93"/>
      <c r="F40" s="94"/>
      <c r="G40" s="92" t="s">
        <v>94</v>
      </c>
      <c r="H40" s="93"/>
      <c r="I40" s="93"/>
      <c r="J40" s="93"/>
      <c r="K40" s="93"/>
      <c r="L40" s="93"/>
      <c r="M40" s="93"/>
      <c r="N40" s="93"/>
      <c r="O40" s="93"/>
      <c r="P40" s="93"/>
      <c r="Q40" s="93" t="s">
        <v>95</v>
      </c>
      <c r="R40" s="93"/>
      <c r="S40" s="93"/>
      <c r="T40" s="93"/>
      <c r="U40" s="93"/>
      <c r="V40" s="93"/>
      <c r="W40" s="93"/>
      <c r="X40" s="93"/>
      <c r="Y40" s="93"/>
      <c r="Z40" s="94"/>
      <c r="AA40" s="92" t="s">
        <v>96</v>
      </c>
      <c r="AB40" s="93"/>
      <c r="AC40" s="93"/>
      <c r="AD40" s="93"/>
      <c r="AE40" s="93"/>
      <c r="AF40" s="93"/>
      <c r="AG40" s="93"/>
      <c r="AH40" s="94"/>
      <c r="AI40" s="95" t="s">
        <v>33</v>
      </c>
      <c r="AJ40" s="95"/>
      <c r="AK40" s="95"/>
      <c r="AL40" s="95"/>
    </row>
    <row r="41" spans="1:38" ht="12.75">
      <c r="A41" s="75"/>
      <c r="B41" s="76"/>
      <c r="C41" s="76"/>
      <c r="D41" s="76"/>
      <c r="E41" s="76"/>
      <c r="F41" s="77"/>
      <c r="G41" s="75"/>
      <c r="H41" s="76"/>
      <c r="I41" s="76"/>
      <c r="J41" s="76"/>
      <c r="K41" s="76"/>
      <c r="L41" s="76"/>
      <c r="M41" s="76"/>
      <c r="N41" s="76"/>
      <c r="O41" s="76"/>
      <c r="P41" s="77"/>
      <c r="Q41" s="75"/>
      <c r="R41" s="76"/>
      <c r="S41" s="76"/>
      <c r="T41" s="76"/>
      <c r="U41" s="76"/>
      <c r="V41" s="76"/>
      <c r="W41" s="76"/>
      <c r="X41" s="76"/>
      <c r="Y41" s="76"/>
      <c r="Z41" s="77"/>
      <c r="AA41" s="75"/>
      <c r="AB41" s="76"/>
      <c r="AC41" s="76"/>
      <c r="AD41" s="76"/>
      <c r="AE41" s="76"/>
      <c r="AF41" s="76"/>
      <c r="AG41" s="76"/>
      <c r="AH41" s="77"/>
      <c r="AI41" s="142"/>
      <c r="AJ41" s="143"/>
      <c r="AK41" s="143"/>
      <c r="AL41" s="144"/>
    </row>
    <row r="42" spans="1:38" ht="12.75">
      <c r="A42" s="75"/>
      <c r="B42" s="76"/>
      <c r="C42" s="76"/>
      <c r="D42" s="76"/>
      <c r="E42" s="76"/>
      <c r="F42" s="77"/>
      <c r="G42" s="75"/>
      <c r="H42" s="76"/>
      <c r="I42" s="76"/>
      <c r="J42" s="76"/>
      <c r="K42" s="76"/>
      <c r="L42" s="76"/>
      <c r="M42" s="76"/>
      <c r="N42" s="76"/>
      <c r="O42" s="76"/>
      <c r="P42" s="77"/>
      <c r="Q42" s="75"/>
      <c r="R42" s="76"/>
      <c r="S42" s="76"/>
      <c r="T42" s="76"/>
      <c r="U42" s="76"/>
      <c r="V42" s="76"/>
      <c r="W42" s="76"/>
      <c r="X42" s="76"/>
      <c r="Y42" s="76"/>
      <c r="Z42" s="77"/>
      <c r="AA42" s="75"/>
      <c r="AB42" s="76"/>
      <c r="AC42" s="76"/>
      <c r="AD42" s="76"/>
      <c r="AE42" s="76"/>
      <c r="AF42" s="76"/>
      <c r="AG42" s="76"/>
      <c r="AH42" s="77"/>
      <c r="AI42" s="142"/>
      <c r="AJ42" s="143"/>
      <c r="AK42" s="143"/>
      <c r="AL42" s="144"/>
    </row>
    <row r="43" spans="1:38" ht="13.5" thickBot="1">
      <c r="A43" s="75"/>
      <c r="B43" s="76"/>
      <c r="C43" s="76"/>
      <c r="D43" s="76"/>
      <c r="E43" s="76"/>
      <c r="F43" s="77"/>
      <c r="G43" s="75"/>
      <c r="H43" s="76"/>
      <c r="I43" s="76"/>
      <c r="J43" s="76"/>
      <c r="K43" s="76"/>
      <c r="L43" s="76"/>
      <c r="M43" s="76"/>
      <c r="N43" s="76"/>
      <c r="O43" s="76"/>
      <c r="P43" s="77"/>
      <c r="Q43" s="75"/>
      <c r="R43" s="76"/>
      <c r="S43" s="76"/>
      <c r="T43" s="76"/>
      <c r="U43" s="76"/>
      <c r="V43" s="76"/>
      <c r="W43" s="76"/>
      <c r="X43" s="76"/>
      <c r="Y43" s="76"/>
      <c r="Z43" s="77"/>
      <c r="AA43" s="75"/>
      <c r="AB43" s="76"/>
      <c r="AC43" s="76"/>
      <c r="AD43" s="76"/>
      <c r="AE43" s="76"/>
      <c r="AF43" s="76"/>
      <c r="AG43" s="76"/>
      <c r="AH43" s="77"/>
      <c r="AI43" s="142"/>
      <c r="AJ43" s="143"/>
      <c r="AK43" s="143"/>
      <c r="AL43" s="144"/>
    </row>
    <row r="44" spans="23:38" ht="12.75">
      <c r="W44"/>
      <c r="X44"/>
      <c r="Y44"/>
      <c r="Z44"/>
      <c r="AE44" s="114" t="s">
        <v>32</v>
      </c>
      <c r="AF44" s="115"/>
      <c r="AG44" s="115"/>
      <c r="AH44" s="115"/>
      <c r="AI44" s="72">
        <f>IF(SUM(AI41:AL43)=0,"",SUM(AI41:AL43))</f>
      </c>
      <c r="AJ44" s="73"/>
      <c r="AK44" s="73"/>
      <c r="AL44" s="74"/>
    </row>
    <row r="45" ht="12.75">
      <c r="A45" s="11" t="s">
        <v>40</v>
      </c>
    </row>
    <row r="46" spans="1:38" ht="12.75">
      <c r="A46" s="114" t="s">
        <v>14</v>
      </c>
      <c r="B46" s="115"/>
      <c r="C46" s="115"/>
      <c r="D46" s="115"/>
      <c r="E46" s="115"/>
      <c r="F46" s="116"/>
      <c r="G46" s="24" t="s">
        <v>41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45" t="s">
        <v>55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6"/>
      <c r="AI46" s="150" t="s">
        <v>33</v>
      </c>
      <c r="AJ46" s="150"/>
      <c r="AK46" s="150"/>
      <c r="AL46" s="150"/>
    </row>
    <row r="47" spans="1:38" ht="12.75">
      <c r="A47" s="75"/>
      <c r="B47" s="76"/>
      <c r="C47" s="76"/>
      <c r="D47" s="76"/>
      <c r="E47" s="76"/>
      <c r="F47" s="77"/>
      <c r="G47" s="7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147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9"/>
      <c r="AI47" s="142"/>
      <c r="AJ47" s="143"/>
      <c r="AK47" s="143"/>
      <c r="AL47" s="144"/>
    </row>
    <row r="48" spans="1:38" ht="12.75">
      <c r="A48" s="75"/>
      <c r="B48" s="76"/>
      <c r="C48" s="76"/>
      <c r="D48" s="76"/>
      <c r="E48" s="76"/>
      <c r="F48" s="77"/>
      <c r="G48" s="75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147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9"/>
      <c r="AI48" s="142"/>
      <c r="AJ48" s="143"/>
      <c r="AK48" s="143"/>
      <c r="AL48" s="144"/>
    </row>
    <row r="49" spans="1:38" ht="13.5" thickBot="1">
      <c r="A49" s="75"/>
      <c r="B49" s="76"/>
      <c r="C49" s="76"/>
      <c r="D49" s="76"/>
      <c r="E49" s="76"/>
      <c r="F49" s="77"/>
      <c r="G49" s="75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147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9"/>
      <c r="AI49" s="142"/>
      <c r="AJ49" s="143"/>
      <c r="AK49" s="143"/>
      <c r="AL49" s="144"/>
    </row>
    <row r="50" spans="31:38" ht="12.75">
      <c r="AE50" s="114" t="s">
        <v>32</v>
      </c>
      <c r="AF50" s="115"/>
      <c r="AG50" s="115"/>
      <c r="AH50" s="115"/>
      <c r="AI50" s="72">
        <f>IF(SUM(AI47:AL49)=0,"",SUM(AI47:AL49))</f>
      </c>
      <c r="AJ50" s="73"/>
      <c r="AK50" s="73"/>
      <c r="AL50" s="74"/>
    </row>
    <row r="51" spans="1:38" ht="12.75">
      <c r="A51" s="40" t="s">
        <v>76</v>
      </c>
      <c r="AE51" s="91"/>
      <c r="AF51" s="91"/>
      <c r="AG51" s="91"/>
      <c r="AH51" s="91"/>
      <c r="AI51" s="91"/>
      <c r="AJ51" s="91"/>
      <c r="AK51" s="91"/>
      <c r="AL51" s="91"/>
    </row>
    <row r="52" spans="1:2" ht="12.75">
      <c r="A52" s="1" t="s">
        <v>77</v>
      </c>
      <c r="B52" s="1" t="s">
        <v>78</v>
      </c>
    </row>
    <row r="53" spans="1:2" ht="12.75">
      <c r="A53" s="1" t="s">
        <v>79</v>
      </c>
      <c r="B53" s="1" t="s">
        <v>80</v>
      </c>
    </row>
    <row r="54" spans="1:2" ht="12.75">
      <c r="A54" s="1" t="s">
        <v>81</v>
      </c>
      <c r="B54" s="1" t="s">
        <v>82</v>
      </c>
    </row>
    <row r="55" spans="1:2" ht="12.75">
      <c r="A55" s="1" t="s">
        <v>83</v>
      </c>
      <c r="B55" s="1" t="s">
        <v>84</v>
      </c>
    </row>
    <row r="56" spans="1:2" ht="12.75">
      <c r="A56" s="1" t="s">
        <v>85</v>
      </c>
      <c r="B56" s="1" t="s">
        <v>86</v>
      </c>
    </row>
    <row r="57" ht="13.5">
      <c r="B57" s="17"/>
    </row>
    <row r="58" spans="1:37" ht="12.75">
      <c r="A58" s="41" t="s">
        <v>87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2.75">
      <c r="A59" s="42" t="s">
        <v>88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2.75">
      <c r="A60" s="1" t="s">
        <v>89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2" ht="12.75">
      <c r="V62" s="11" t="s">
        <v>42</v>
      </c>
    </row>
    <row r="63" spans="1:3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V63" s="23" t="s">
        <v>43</v>
      </c>
      <c r="W63" s="24"/>
      <c r="X63" s="24"/>
      <c r="Y63" s="24"/>
      <c r="Z63" s="24"/>
      <c r="AA63" s="24" t="s">
        <v>44</v>
      </c>
      <c r="AB63" s="24"/>
      <c r="AC63" s="24"/>
      <c r="AD63" s="24"/>
      <c r="AE63" s="24" t="s">
        <v>58</v>
      </c>
      <c r="AF63" s="24"/>
      <c r="AG63" s="24"/>
      <c r="AH63" s="24"/>
      <c r="AI63" s="24" t="s">
        <v>33</v>
      </c>
      <c r="AJ63" s="24"/>
      <c r="AK63" s="24"/>
      <c r="AL63" s="25"/>
    </row>
    <row r="64" spans="1:38" ht="13.5" customHeight="1">
      <c r="A64" s="21" t="s">
        <v>48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1" t="s">
        <v>14</v>
      </c>
      <c r="Q64" s="3"/>
      <c r="R64" s="3"/>
      <c r="S64" s="3"/>
      <c r="T64" s="3"/>
      <c r="V64" s="111"/>
      <c r="W64" s="112"/>
      <c r="X64" s="112"/>
      <c r="Y64" s="112"/>
      <c r="Z64" s="113"/>
      <c r="AA64" s="66"/>
      <c r="AB64" s="67"/>
      <c r="AC64" s="67"/>
      <c r="AD64" s="68"/>
      <c r="AE64" s="75"/>
      <c r="AF64" s="76"/>
      <c r="AG64" s="76"/>
      <c r="AH64" s="77"/>
      <c r="AI64" s="78"/>
      <c r="AJ64" s="79"/>
      <c r="AK64" s="79"/>
      <c r="AL64" s="80"/>
    </row>
    <row r="65" spans="22:38" ht="13.5" customHeight="1">
      <c r="V65" s="111"/>
      <c r="W65" s="112"/>
      <c r="X65" s="112"/>
      <c r="Y65" s="112"/>
      <c r="Z65" s="113"/>
      <c r="AA65" s="66"/>
      <c r="AB65" s="67"/>
      <c r="AC65" s="67"/>
      <c r="AD65" s="68"/>
      <c r="AE65" s="75"/>
      <c r="AF65" s="76"/>
      <c r="AG65" s="76"/>
      <c r="AH65" s="77"/>
      <c r="AI65" s="78"/>
      <c r="AJ65" s="79"/>
      <c r="AK65" s="79"/>
      <c r="AL65" s="80"/>
    </row>
    <row r="66" spans="22:38" ht="13.5" customHeight="1" thickBot="1">
      <c r="V66" s="111"/>
      <c r="W66" s="112"/>
      <c r="X66" s="112"/>
      <c r="Y66" s="112"/>
      <c r="Z66" s="113"/>
      <c r="AA66" s="66"/>
      <c r="AB66" s="67"/>
      <c r="AC66" s="67"/>
      <c r="AD66" s="68"/>
      <c r="AE66" s="75"/>
      <c r="AF66" s="76"/>
      <c r="AG66" s="76"/>
      <c r="AH66" s="77"/>
      <c r="AI66" s="78"/>
      <c r="AJ66" s="79"/>
      <c r="AK66" s="79"/>
      <c r="AL66" s="80"/>
    </row>
    <row r="67" spans="1:38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V67" s="19" t="s">
        <v>45</v>
      </c>
      <c r="AH67" s="18"/>
      <c r="AI67" s="72">
        <f>IF(SUM(AI64:AL66)=0,"",SUM(AI64:AL66))</f>
      </c>
      <c r="AJ67" s="73"/>
      <c r="AK67" s="73"/>
      <c r="AL67" s="74"/>
    </row>
    <row r="68" spans="1:38" ht="15">
      <c r="A68" s="21" t="s">
        <v>49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1" t="s">
        <v>14</v>
      </c>
      <c r="Q68" s="3"/>
      <c r="R68" s="3"/>
      <c r="S68" s="3"/>
      <c r="T68" s="3"/>
      <c r="V68" s="20" t="s">
        <v>60</v>
      </c>
      <c r="AH68" s="18"/>
      <c r="AI68" s="69">
        <f>IF((AI35)="","",IF(AQ30=TRUE(),ROUND((AI35-(AI35/1.13))*5/13*0.67,2),0))</f>
      </c>
      <c r="AJ68" s="70"/>
      <c r="AK68" s="70"/>
      <c r="AL68" s="71"/>
    </row>
    <row r="69" spans="1:38" ht="15.75" thickBot="1">
      <c r="A69" s="2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1"/>
      <c r="Q69" s="3"/>
      <c r="R69" s="3"/>
      <c r="S69" s="3"/>
      <c r="T69" s="3"/>
      <c r="V69" s="20" t="s">
        <v>61</v>
      </c>
      <c r="AH69" s="18"/>
      <c r="AI69" s="69">
        <f>IF((AI35)="","",IF(AQ30=TRUE(),ROUND((AI35-(AI35/1.13))*8/13*0.78,2),0))</f>
      </c>
      <c r="AJ69" s="70"/>
      <c r="AK69" s="70"/>
      <c r="AL69" s="71"/>
    </row>
    <row r="70" spans="22:38" ht="13.5">
      <c r="V70" s="32" t="s">
        <v>46</v>
      </c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72">
        <f>IF(AI67="","",IF(AI68="",AI67+0,AI67+AI68+AI69))</f>
      </c>
      <c r="AJ70" s="73"/>
      <c r="AK70" s="73"/>
      <c r="AL70" s="74"/>
    </row>
    <row r="71" spans="22:38" ht="13.5" thickBot="1">
      <c r="V71" s="16" t="s">
        <v>57</v>
      </c>
      <c r="AI71" s="82">
        <f>IF(AI70="","",-AI32)</f>
      </c>
      <c r="AJ71" s="83"/>
      <c r="AK71" s="83"/>
      <c r="AL71" s="84"/>
    </row>
    <row r="72" spans="1:38" ht="14.25" thickBot="1">
      <c r="A72" s="11" t="s">
        <v>47</v>
      </c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Q72" s="10" t="s">
        <v>50</v>
      </c>
      <c r="R72" s="117"/>
      <c r="S72" s="117"/>
      <c r="T72" s="117"/>
      <c r="V72" s="26" t="str">
        <f>CONCATENATE("TOTAL ",AE33)</f>
        <v>TOTAL CLAIM</v>
      </c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8"/>
      <c r="AI72" s="85">
        <f>IF(AI70="","",AI70+AI71)</f>
      </c>
      <c r="AJ72" s="86"/>
      <c r="AK72" s="86"/>
      <c r="AL72" s="87"/>
    </row>
    <row r="73" spans="5:38" ht="15" thickTop="1">
      <c r="E73" s="21" t="s">
        <v>51</v>
      </c>
      <c r="F73" s="3"/>
      <c r="G73" s="3"/>
      <c r="H73" s="3"/>
      <c r="I73" s="3"/>
      <c r="J73" s="3"/>
      <c r="K73" s="3"/>
      <c r="L73" s="3"/>
      <c r="M73" s="3"/>
      <c r="N73" s="3"/>
      <c r="O73" s="3"/>
      <c r="AI73" s="81">
        <f>IF(AI70&lt;&gt;AI31,"NO MATCH","")</f>
      </c>
      <c r="AJ73" s="81"/>
      <c r="AK73" s="81"/>
      <c r="AL73" s="81"/>
    </row>
  </sheetData>
  <sheetProtection password="E2CC" sheet="1" selectLockedCells="1"/>
  <mergeCells count="208">
    <mergeCell ref="G40:P40"/>
    <mergeCell ref="AI47:AL47"/>
    <mergeCell ref="AE44:AH44"/>
    <mergeCell ref="W48:AH48"/>
    <mergeCell ref="AI41:AL41"/>
    <mergeCell ref="AI42:AL42"/>
    <mergeCell ref="AI43:AL43"/>
    <mergeCell ref="AI44:AL44"/>
    <mergeCell ref="A49:F49"/>
    <mergeCell ref="G47:V47"/>
    <mergeCell ref="G49:V49"/>
    <mergeCell ref="W49:AH49"/>
    <mergeCell ref="G48:V48"/>
    <mergeCell ref="A43:F43"/>
    <mergeCell ref="G43:P43"/>
    <mergeCell ref="Q43:Z43"/>
    <mergeCell ref="AE50:AH50"/>
    <mergeCell ref="AI50:AL50"/>
    <mergeCell ref="AI48:AL48"/>
    <mergeCell ref="AA42:AH42"/>
    <mergeCell ref="AA43:AH43"/>
    <mergeCell ref="W46:AH46"/>
    <mergeCell ref="W47:AH47"/>
    <mergeCell ref="AI49:AL49"/>
    <mergeCell ref="Q42:Z42"/>
    <mergeCell ref="AI46:AL46"/>
    <mergeCell ref="AE5:AL5"/>
    <mergeCell ref="AA7:AL7"/>
    <mergeCell ref="AA16:AD16"/>
    <mergeCell ref="AE16:AH16"/>
    <mergeCell ref="AI15:AL16"/>
    <mergeCell ref="AA9:AG9"/>
    <mergeCell ref="AJ11:AL11"/>
    <mergeCell ref="A41:F41"/>
    <mergeCell ref="G41:P41"/>
    <mergeCell ref="A40:F40"/>
    <mergeCell ref="G42:P42"/>
    <mergeCell ref="K19:N19"/>
    <mergeCell ref="O19:R19"/>
    <mergeCell ref="G20:J20"/>
    <mergeCell ref="K20:N20"/>
    <mergeCell ref="O20:R20"/>
    <mergeCell ref="Q40:Z40"/>
    <mergeCell ref="O3:X3"/>
    <mergeCell ref="W18:Z18"/>
    <mergeCell ref="S18:V18"/>
    <mergeCell ref="S16:V16"/>
    <mergeCell ref="W16:Z16"/>
    <mergeCell ref="S17:V17"/>
    <mergeCell ref="O13:U13"/>
    <mergeCell ref="C7:K7"/>
    <mergeCell ref="L7:V7"/>
    <mergeCell ref="AI18:AL18"/>
    <mergeCell ref="F11:U11"/>
    <mergeCell ref="F9:U9"/>
    <mergeCell ref="AA11:AG11"/>
    <mergeCell ref="AJ9:AL9"/>
    <mergeCell ref="AA13:AL13"/>
    <mergeCell ref="AI17:AL17"/>
    <mergeCell ref="G18:J18"/>
    <mergeCell ref="AI19:AL19"/>
    <mergeCell ref="AA18:AD18"/>
    <mergeCell ref="AE18:AH18"/>
    <mergeCell ref="AA17:AD17"/>
    <mergeCell ref="AE17:AH17"/>
    <mergeCell ref="S19:V19"/>
    <mergeCell ref="W19:Z19"/>
    <mergeCell ref="AA19:AD19"/>
    <mergeCell ref="AE19:AH19"/>
    <mergeCell ref="S20:V20"/>
    <mergeCell ref="G19:J19"/>
    <mergeCell ref="K18:N18"/>
    <mergeCell ref="O18:R18"/>
    <mergeCell ref="W17:Z17"/>
    <mergeCell ref="A15:C16"/>
    <mergeCell ref="G17:J17"/>
    <mergeCell ref="K17:N17"/>
    <mergeCell ref="O17:R17"/>
    <mergeCell ref="G16:J16"/>
    <mergeCell ref="K16:N16"/>
    <mergeCell ref="O16:R16"/>
    <mergeCell ref="G23:J23"/>
    <mergeCell ref="K23:N23"/>
    <mergeCell ref="AE21:AH21"/>
    <mergeCell ref="AI21:AL21"/>
    <mergeCell ref="W20:Z20"/>
    <mergeCell ref="AA20:AD20"/>
    <mergeCell ref="AE20:AH20"/>
    <mergeCell ref="AI20:AL20"/>
    <mergeCell ref="G22:J22"/>
    <mergeCell ref="K22:N22"/>
    <mergeCell ref="O22:R22"/>
    <mergeCell ref="S22:V22"/>
    <mergeCell ref="W21:Z21"/>
    <mergeCell ref="AA21:AD21"/>
    <mergeCell ref="G21:J21"/>
    <mergeCell ref="K21:N21"/>
    <mergeCell ref="O21:R21"/>
    <mergeCell ref="S21:V21"/>
    <mergeCell ref="AE25:AH25"/>
    <mergeCell ref="AI25:AL25"/>
    <mergeCell ref="O23:R23"/>
    <mergeCell ref="S23:V23"/>
    <mergeCell ref="W22:Z22"/>
    <mergeCell ref="AA22:AD22"/>
    <mergeCell ref="W23:Z23"/>
    <mergeCell ref="AA23:AD23"/>
    <mergeCell ref="W24:Z24"/>
    <mergeCell ref="AA24:AD24"/>
    <mergeCell ref="AE24:AH24"/>
    <mergeCell ref="AI24:AL24"/>
    <mergeCell ref="AE22:AH22"/>
    <mergeCell ref="AI22:AL22"/>
    <mergeCell ref="G24:J24"/>
    <mergeCell ref="K24:N24"/>
    <mergeCell ref="O24:R24"/>
    <mergeCell ref="S24:V24"/>
    <mergeCell ref="AE23:AH23"/>
    <mergeCell ref="AI23:AL23"/>
    <mergeCell ref="W25:Z25"/>
    <mergeCell ref="AA25:AD25"/>
    <mergeCell ref="G25:J25"/>
    <mergeCell ref="K25:N25"/>
    <mergeCell ref="O25:R25"/>
    <mergeCell ref="S25:V25"/>
    <mergeCell ref="W26:Z26"/>
    <mergeCell ref="AA26:AD26"/>
    <mergeCell ref="AE26:AH26"/>
    <mergeCell ref="AI26:AL26"/>
    <mergeCell ref="G26:J26"/>
    <mergeCell ref="K26:N26"/>
    <mergeCell ref="O26:R26"/>
    <mergeCell ref="S26:V26"/>
    <mergeCell ref="W27:Z27"/>
    <mergeCell ref="AA27:AD27"/>
    <mergeCell ref="AE27:AH27"/>
    <mergeCell ref="AI27:AL27"/>
    <mergeCell ref="G27:J27"/>
    <mergeCell ref="K27:N27"/>
    <mergeCell ref="O27:R27"/>
    <mergeCell ref="S27:V27"/>
    <mergeCell ref="AE28:AH28"/>
    <mergeCell ref="AI28:AL28"/>
    <mergeCell ref="G28:J28"/>
    <mergeCell ref="K28:N28"/>
    <mergeCell ref="O28:R28"/>
    <mergeCell ref="S28:V28"/>
    <mergeCell ref="W28:Z28"/>
    <mergeCell ref="AA28:AD28"/>
    <mergeCell ref="AA29:AD29"/>
    <mergeCell ref="AE29:AH29"/>
    <mergeCell ref="R72:T72"/>
    <mergeCell ref="A30:F30"/>
    <mergeCell ref="G30:J30"/>
    <mergeCell ref="K30:N30"/>
    <mergeCell ref="E72:O72"/>
    <mergeCell ref="V64:Z64"/>
    <mergeCell ref="AE51:AH51"/>
    <mergeCell ref="Q41:Z41"/>
    <mergeCell ref="V66:Z66"/>
    <mergeCell ref="V65:Z65"/>
    <mergeCell ref="A46:F46"/>
    <mergeCell ref="K29:N29"/>
    <mergeCell ref="O29:R29"/>
    <mergeCell ref="A47:F47"/>
    <mergeCell ref="A48:F48"/>
    <mergeCell ref="S29:V29"/>
    <mergeCell ref="W29:Z29"/>
    <mergeCell ref="A42:F42"/>
    <mergeCell ref="AI29:AL29"/>
    <mergeCell ref="A29:F29"/>
    <mergeCell ref="AI31:AL31"/>
    <mergeCell ref="AI30:AL30"/>
    <mergeCell ref="AE30:AH30"/>
    <mergeCell ref="O30:R30"/>
    <mergeCell ref="S30:V30"/>
    <mergeCell ref="W30:Z30"/>
    <mergeCell ref="AA30:AD30"/>
    <mergeCell ref="G29:J29"/>
    <mergeCell ref="AI32:AL32"/>
    <mergeCell ref="AE32:AH32"/>
    <mergeCell ref="AE31:AH31"/>
    <mergeCell ref="AI37:AL37"/>
    <mergeCell ref="AE33:AH33"/>
    <mergeCell ref="AI33:AL33"/>
    <mergeCell ref="AA64:AD64"/>
    <mergeCell ref="AE64:AH64"/>
    <mergeCell ref="AI64:AL64"/>
    <mergeCell ref="AI35:AL35"/>
    <mergeCell ref="AI38:AL38"/>
    <mergeCell ref="AI36:AL36"/>
    <mergeCell ref="AI51:AL51"/>
    <mergeCell ref="AA40:AH40"/>
    <mergeCell ref="AA41:AH41"/>
    <mergeCell ref="AI40:AL40"/>
    <mergeCell ref="AI73:AL73"/>
    <mergeCell ref="AI71:AL71"/>
    <mergeCell ref="AI72:AL72"/>
    <mergeCell ref="AE66:AH66"/>
    <mergeCell ref="AI66:AL66"/>
    <mergeCell ref="AI70:AL70"/>
    <mergeCell ref="AA65:AD65"/>
    <mergeCell ref="AA66:AD66"/>
    <mergeCell ref="AI69:AL69"/>
    <mergeCell ref="AI67:AL67"/>
    <mergeCell ref="AI68:AL68"/>
    <mergeCell ref="AE65:AH65"/>
    <mergeCell ref="AI65:AL65"/>
  </mergeCells>
  <conditionalFormatting sqref="AI72:AL72">
    <cfRule type="cellIs" priority="3" dxfId="3" operator="lessThan" stopIfTrue="1">
      <formula>0</formula>
    </cfRule>
  </conditionalFormatting>
  <conditionalFormatting sqref="M32">
    <cfRule type="expression" priority="2" dxfId="1" stopIfTrue="1">
      <formula>$AQ$28=TRUE</formula>
    </cfRule>
  </conditionalFormatting>
  <conditionalFormatting sqref="R32">
    <cfRule type="expression" priority="1" dxfId="1" stopIfTrue="1">
      <formula>$AQ$27=TRUE</formula>
    </cfRule>
  </conditionalFormatting>
  <conditionalFormatting sqref="AI37">
    <cfRule type="cellIs" priority="4" dxfId="0" operator="greaterThan" stopIfTrue="1">
      <formula>0</formula>
    </cfRule>
  </conditionalFormatting>
  <dataValidations count="4">
    <dataValidation type="textLength" operator="lessThanOrEqual" allowBlank="1" showInputMessage="1" showErrorMessage="1" errorTitle="Incorrect Telephone Extension!" error="Please enter the University of Windsor telephone extension." sqref="R72:T72">
      <formula1>4</formula1>
    </dataValidation>
    <dataValidation type="whole" operator="lessThanOrEqual" allowBlank="1" showInputMessage="1" showErrorMessage="1" errorTitle="Incorrect Account Number!" error="Please enter a valid object account number." sqref="AA64:AD66">
      <formula1>9999</formula1>
    </dataValidation>
    <dataValidation type="whole" operator="lessThanOrEqual" allowBlank="1" showInputMessage="1" showErrorMessage="1" errorTitle="Incorrect cheque req. number!" error="Please enter the six-digit cheque requisition number only." sqref="AE32">
      <formula1>999999</formula1>
    </dataValidation>
    <dataValidation type="list" allowBlank="1" showInputMessage="1" showErrorMessage="1" sqref="O13">
      <formula1>$AN$26:$AN$29</formula1>
    </dataValidation>
  </dataValidations>
  <hyperlinks>
    <hyperlink ref="O3:X3" r:id="rId1" display="www.uwindsor.ca/expenseform"/>
  </hyperlinks>
  <printOptions horizontalCentered="1"/>
  <pageMargins left="0.25" right="0.25" top="0.25" bottom="0.25" header="0" footer="0"/>
  <pageSetup fitToHeight="1" fitToWidth="1" horizontalDpi="600" verticalDpi="600" orientation="portrait" scale="84" r:id="rId5"/>
  <headerFooter alignWithMargins="0">
    <oddFooter>&amp;L&amp;8Travel Expense Form (revised Nov-10) v10 protected.xls&amp;R&amp;8Revised: November 2010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Windsor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Kuntz</dc:creator>
  <cp:keywords/>
  <dc:description/>
  <cp:lastModifiedBy>Ryan Kenney</cp:lastModifiedBy>
  <cp:lastPrinted>2008-11-12T19:32:08Z</cp:lastPrinted>
  <dcterms:created xsi:type="dcterms:W3CDTF">2006-02-08T17:06:26Z</dcterms:created>
  <dcterms:modified xsi:type="dcterms:W3CDTF">2013-09-04T18:46:30Z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