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everley\OneDrive - University of Windsor\Academic Leadership PD\Heads and Deans 2017\October 2017 Session\Handout drafts\"/>
    </mc:Choice>
  </mc:AlternateContent>
  <bookViews>
    <workbookView xWindow="0" yWindow="0" windowWidth="26085" windowHeight="10395"/>
  </bookViews>
  <sheets>
    <sheet name="Tab 1" sheetId="4" r:id="rId1"/>
    <sheet name="Tab 2" sheetId="14" r:id="rId2"/>
    <sheet name="Tab 3" sheetId="19" r:id="rId3"/>
  </sheets>
  <definedNames>
    <definedName name="____W.O.R.K.B.O.O.K..C.O.N.T.E.N.T.S____" localSheetId="1">#REF!</definedName>
    <definedName name="____W.O.R.K.B.O.O.K..C.O.N.T.E.N.T.S____" localSheetId="2">#REF!</definedName>
    <definedName name="____W.O.R.K.B.O.O.K..C.O.N.T.E.N.T.S____">#REF!</definedName>
    <definedName name="_xlnm._FilterDatabase" localSheetId="0" hidden="1">'Tab 1'!$B$7:$O$28</definedName>
    <definedName name="as" localSheetId="1">#REF!</definedName>
    <definedName name="as" localSheetId="2">#REF!</definedName>
    <definedName name="as">#REF!</definedName>
    <definedName name="asd" localSheetId="1">#REF!</definedName>
    <definedName name="asd" localSheetId="2">#REF!</definedName>
    <definedName name="asd">#REF!</definedName>
    <definedName name="B" localSheetId="1">#REF!</definedName>
    <definedName name="B" localSheetId="2">#REF!</definedName>
    <definedName name="B">#REF!</definedName>
    <definedName name="CC" localSheetId="1">#REF!</definedName>
    <definedName name="CC" localSheetId="2">#REF!</definedName>
    <definedName name="CC">#REF!</definedName>
    <definedName name="D" localSheetId="1">#REF!</definedName>
    <definedName name="D" localSheetId="2">#REF!</definedName>
    <definedName name="D">#REF!</definedName>
    <definedName name="drter">#REF!</definedName>
    <definedName name="fgfff" localSheetId="1">#REF!</definedName>
    <definedName name="fgfff" localSheetId="2">#REF!</definedName>
    <definedName name="fgfff">#REF!</definedName>
    <definedName name="Fuel_CellARC" localSheetId="1">#REF!</definedName>
    <definedName name="Fuel_CellARC" localSheetId="2">#REF!</definedName>
    <definedName name="Fuel_CellARC">#REF!</definedName>
    <definedName name="hjrft">#REF!</definedName>
    <definedName name="j">#REF!</definedName>
    <definedName name="jj">#REF!</definedName>
    <definedName name="_xlnm.Print_Area" localSheetId="0">'Tab 1'!$B$4:$V$30</definedName>
    <definedName name="_xlnm.Print_Area" localSheetId="1">'Tab 2'!$B$3:$S$30</definedName>
    <definedName name="_xlnm.Print_Area" localSheetId="2">'Tab 3'!$B$3:$Y$30</definedName>
    <definedName name="Print_Area_0" localSheetId="0">'Tab 1'!$B$7:$O$28</definedName>
    <definedName name="_xlnm.Print_Titles" localSheetId="0">'Tab 1'!$7:$7</definedName>
    <definedName name="xdata1" localSheetId="1" hidden="1">-1+(ROW(OFFSET(#REF!,0,0,100,1))-1)*0.0606060606060606</definedName>
    <definedName name="xdata1" localSheetId="2" hidden="1">-1+(ROW(OFFSET(#REF!,0,0,100,1))-1)*0.0606060606060606</definedName>
    <definedName name="xdata1" hidden="1">-1+(ROW(OFFSET(#REF!,0,0,100,1))-1)*0.0606060606060606</definedName>
  </definedNames>
  <calcPr calcId="152511"/>
</workbook>
</file>

<file path=xl/calcChain.xml><?xml version="1.0" encoding="utf-8"?>
<calcChain xmlns="http://schemas.openxmlformats.org/spreadsheetml/2006/main">
  <c r="T6" i="19" l="1"/>
  <c r="R9" i="4" l="1"/>
  <c r="R10" i="4"/>
  <c r="R11" i="4"/>
  <c r="R12" i="4"/>
  <c r="R13" i="4"/>
  <c r="R14" i="4"/>
  <c r="R15" i="4"/>
  <c r="R16" i="4"/>
  <c r="R17" i="4"/>
  <c r="R18" i="4"/>
  <c r="R19" i="4"/>
  <c r="R20" i="4"/>
  <c r="R21" i="4"/>
  <c r="R22" i="4"/>
  <c r="R23" i="4"/>
  <c r="R24" i="4"/>
  <c r="R25" i="4"/>
  <c r="R26" i="4"/>
  <c r="R27" i="4"/>
  <c r="R8" i="4"/>
  <c r="R28" i="4" s="1"/>
  <c r="L9" i="4"/>
  <c r="L10" i="4"/>
  <c r="L11" i="4"/>
  <c r="L12" i="4"/>
  <c r="L13" i="4"/>
  <c r="L14" i="4"/>
  <c r="L15" i="4"/>
  <c r="L16" i="4"/>
  <c r="L17" i="4"/>
  <c r="L18" i="4"/>
  <c r="L19" i="4"/>
  <c r="L20" i="4"/>
  <c r="L21" i="4"/>
  <c r="L22" i="4"/>
  <c r="L23" i="4"/>
  <c r="L24" i="4"/>
  <c r="L25" i="4"/>
  <c r="L26" i="4"/>
  <c r="L27" i="4"/>
  <c r="L8" i="4"/>
  <c r="L28" i="4" s="1"/>
  <c r="F9" i="4"/>
  <c r="F10" i="4"/>
  <c r="F11" i="4"/>
  <c r="F12" i="4"/>
  <c r="F13" i="4"/>
  <c r="F14" i="4"/>
  <c r="F15" i="4"/>
  <c r="F16" i="4"/>
  <c r="F17" i="4"/>
  <c r="F18" i="4"/>
  <c r="F19" i="4"/>
  <c r="F20" i="4"/>
  <c r="F21" i="4"/>
  <c r="F22" i="4"/>
  <c r="F23" i="4"/>
  <c r="F24" i="4"/>
  <c r="F25" i="4"/>
  <c r="F26" i="4"/>
  <c r="F27" i="4"/>
  <c r="F8" i="4"/>
  <c r="F28" i="4" s="1"/>
  <c r="M9" i="4" l="1"/>
  <c r="M10" i="4"/>
  <c r="M11" i="4"/>
  <c r="M12" i="4"/>
  <c r="M13" i="4"/>
  <c r="M14" i="4"/>
  <c r="M15" i="4"/>
  <c r="M16" i="4"/>
  <c r="M17" i="4"/>
  <c r="M18" i="4"/>
  <c r="M19" i="4"/>
  <c r="M20" i="4"/>
  <c r="M21" i="4"/>
  <c r="M22" i="4"/>
  <c r="M23" i="4"/>
  <c r="M24" i="4"/>
  <c r="M25" i="4"/>
  <c r="M26" i="4"/>
  <c r="M27" i="4"/>
  <c r="M8" i="4"/>
  <c r="G9" i="4"/>
  <c r="G10" i="4"/>
  <c r="G11" i="4"/>
  <c r="G12" i="4"/>
  <c r="G13" i="4"/>
  <c r="G14" i="4"/>
  <c r="G15" i="4"/>
  <c r="G16" i="4"/>
  <c r="U16" i="4" s="1"/>
  <c r="G17" i="4"/>
  <c r="G18" i="4"/>
  <c r="G19" i="4"/>
  <c r="G20" i="4"/>
  <c r="G21" i="4"/>
  <c r="G22" i="4"/>
  <c r="G23" i="4"/>
  <c r="G24" i="4"/>
  <c r="G25" i="4"/>
  <c r="G26" i="4"/>
  <c r="G27" i="4"/>
  <c r="G8" i="4"/>
  <c r="S8" i="4"/>
  <c r="S10" i="4"/>
  <c r="S11" i="4"/>
  <c r="S12" i="4"/>
  <c r="S13" i="4"/>
  <c r="S14" i="4"/>
  <c r="S15" i="4"/>
  <c r="S16" i="4"/>
  <c r="S17" i="4"/>
  <c r="S18" i="4"/>
  <c r="S19" i="4"/>
  <c r="S20" i="4"/>
  <c r="S21" i="4"/>
  <c r="S22" i="4"/>
  <c r="S23" i="4"/>
  <c r="S24" i="4"/>
  <c r="S25" i="4"/>
  <c r="S26" i="4"/>
  <c r="S27" i="4"/>
  <c r="S9" i="4"/>
  <c r="C28" i="4"/>
  <c r="N28" i="14" l="1"/>
  <c r="K6" i="14"/>
  <c r="K28" i="14"/>
  <c r="K12" i="14"/>
  <c r="K11" i="14"/>
  <c r="K10" i="14"/>
  <c r="K9" i="14"/>
  <c r="K7" i="14"/>
  <c r="J28" i="4"/>
  <c r="R28" i="14" l="1"/>
  <c r="Y6" i="19"/>
  <c r="Y28" i="19" l="1"/>
  <c r="X28" i="19"/>
  <c r="W28" i="19"/>
  <c r="V28" i="19"/>
  <c r="U28" i="19"/>
  <c r="T28" i="19"/>
  <c r="Y27" i="19"/>
  <c r="X27" i="19"/>
  <c r="W27" i="19"/>
  <c r="V27" i="19"/>
  <c r="U27" i="19"/>
  <c r="T27" i="19"/>
  <c r="Y26" i="19"/>
  <c r="X26" i="19"/>
  <c r="W26" i="19"/>
  <c r="V26" i="19"/>
  <c r="U26" i="19"/>
  <c r="T26" i="19"/>
  <c r="Y25" i="19"/>
  <c r="X25" i="19"/>
  <c r="W25" i="19"/>
  <c r="V25" i="19"/>
  <c r="U25" i="19"/>
  <c r="T25" i="19"/>
  <c r="Y24" i="19"/>
  <c r="X24" i="19"/>
  <c r="W24" i="19"/>
  <c r="V24" i="19"/>
  <c r="U24" i="19"/>
  <c r="T24" i="19"/>
  <c r="Y23" i="19"/>
  <c r="X23" i="19"/>
  <c r="W23" i="19"/>
  <c r="V23" i="19"/>
  <c r="U23" i="19"/>
  <c r="T23" i="19"/>
  <c r="Y22" i="19"/>
  <c r="X22" i="19"/>
  <c r="W22" i="19"/>
  <c r="V22" i="19"/>
  <c r="U22" i="19"/>
  <c r="T22" i="19"/>
  <c r="Y21" i="19"/>
  <c r="X21" i="19"/>
  <c r="W21" i="19"/>
  <c r="V21" i="19"/>
  <c r="U21" i="19"/>
  <c r="T21" i="19"/>
  <c r="Y20" i="19"/>
  <c r="X20" i="19"/>
  <c r="W20" i="19"/>
  <c r="V20" i="19"/>
  <c r="U20" i="19"/>
  <c r="T20" i="19"/>
  <c r="Y19" i="19"/>
  <c r="X19" i="19"/>
  <c r="W19" i="19"/>
  <c r="V19" i="19"/>
  <c r="U19" i="19"/>
  <c r="T19" i="19"/>
  <c r="Y18" i="19"/>
  <c r="T18" i="19"/>
  <c r="Y17" i="19"/>
  <c r="X17" i="19"/>
  <c r="W17" i="19"/>
  <c r="V17" i="19"/>
  <c r="U17" i="19"/>
  <c r="T17" i="19"/>
  <c r="Y16" i="19"/>
  <c r="X16" i="19"/>
  <c r="W16" i="19"/>
  <c r="V16" i="19"/>
  <c r="U16" i="19"/>
  <c r="T16" i="19"/>
  <c r="Y15" i="19"/>
  <c r="X15" i="19"/>
  <c r="W15" i="19"/>
  <c r="V15" i="19"/>
  <c r="U15" i="19"/>
  <c r="T15" i="19"/>
  <c r="Y14" i="19"/>
  <c r="X14" i="19"/>
  <c r="W14" i="19"/>
  <c r="V14" i="19"/>
  <c r="U14" i="19"/>
  <c r="T14" i="19"/>
  <c r="Y13" i="19"/>
  <c r="X13" i="19"/>
  <c r="W13" i="19"/>
  <c r="V13" i="19"/>
  <c r="U13" i="19"/>
  <c r="T13" i="19"/>
  <c r="Y12" i="19"/>
  <c r="X12" i="19"/>
  <c r="W12" i="19"/>
  <c r="V12" i="19"/>
  <c r="U12" i="19"/>
  <c r="T12" i="19"/>
  <c r="Y11" i="19"/>
  <c r="X11" i="19"/>
  <c r="W11" i="19"/>
  <c r="V11" i="19"/>
  <c r="U11" i="19"/>
  <c r="T11" i="19"/>
  <c r="Y10" i="19"/>
  <c r="X10" i="19"/>
  <c r="W10" i="19"/>
  <c r="V10" i="19"/>
  <c r="U10" i="19"/>
  <c r="T10" i="19"/>
  <c r="Y9" i="19"/>
  <c r="X9" i="19"/>
  <c r="W9" i="19"/>
  <c r="V9" i="19"/>
  <c r="U9" i="19"/>
  <c r="T9" i="19"/>
  <c r="Y8" i="19"/>
  <c r="X8" i="19"/>
  <c r="W8" i="19"/>
  <c r="V8" i="19"/>
  <c r="U8" i="19"/>
  <c r="T8" i="19"/>
  <c r="Y7" i="19"/>
  <c r="X7" i="19"/>
  <c r="W7" i="19"/>
  <c r="V7" i="19"/>
  <c r="U7" i="19"/>
  <c r="T7" i="19"/>
  <c r="X6" i="19"/>
  <c r="W6" i="19"/>
  <c r="V6" i="19"/>
  <c r="U6" i="19"/>
  <c r="K8" i="14" l="1"/>
  <c r="R8" i="14" s="1"/>
  <c r="R9" i="14"/>
  <c r="R10" i="14"/>
  <c r="R11" i="14"/>
  <c r="R12" i="14"/>
  <c r="K13" i="14"/>
  <c r="K14" i="14"/>
  <c r="R14" i="14" s="1"/>
  <c r="K15" i="14"/>
  <c r="R15" i="14" s="1"/>
  <c r="K16" i="14"/>
  <c r="R16" i="14" s="1"/>
  <c r="K17" i="14"/>
  <c r="R17" i="14" s="1"/>
  <c r="K18" i="14"/>
  <c r="K19" i="14"/>
  <c r="K20" i="14"/>
  <c r="R20" i="14" s="1"/>
  <c r="K21" i="14"/>
  <c r="R21" i="14" s="1"/>
  <c r="K22" i="14"/>
  <c r="R22" i="14" s="1"/>
  <c r="K23" i="14"/>
  <c r="R23" i="14" s="1"/>
  <c r="K24" i="14"/>
  <c r="R24" i="14" s="1"/>
  <c r="K25" i="14"/>
  <c r="R25" i="14" s="1"/>
  <c r="K26" i="14"/>
  <c r="R26" i="14" s="1"/>
  <c r="K27" i="14"/>
  <c r="R27" i="14" s="1"/>
  <c r="R7" i="14"/>
  <c r="O28" i="4" l="1"/>
  <c r="P28" i="4"/>
  <c r="D28" i="4"/>
  <c r="I28" i="4"/>
  <c r="K28" i="4"/>
  <c r="Q28" i="4"/>
  <c r="E28" i="4"/>
  <c r="U25" i="4" l="1"/>
  <c r="U19" i="4"/>
  <c r="U13" i="4"/>
  <c r="U22" i="4"/>
  <c r="U12" i="4"/>
  <c r="U21" i="4"/>
  <c r="U27" i="4"/>
  <c r="U9" i="4"/>
  <c r="U18" i="4"/>
  <c r="U23" i="4"/>
  <c r="U26" i="4"/>
  <c r="U17" i="4"/>
  <c r="U14" i="4"/>
  <c r="U15" i="4"/>
  <c r="U24" i="4"/>
  <c r="U11" i="4"/>
  <c r="U10" i="4"/>
  <c r="U20" i="4"/>
  <c r="U8" i="4"/>
  <c r="M28" i="4"/>
  <c r="N16" i="4" s="1"/>
  <c r="G28" i="4"/>
  <c r="H8" i="4" s="1"/>
  <c r="S28" i="4"/>
  <c r="T17" i="4" s="1"/>
  <c r="H15" i="4" l="1"/>
  <c r="H9" i="4"/>
  <c r="H12" i="4"/>
  <c r="H27" i="4"/>
  <c r="N10" i="4"/>
  <c r="N9" i="4"/>
  <c r="N8" i="4"/>
  <c r="N17" i="4"/>
  <c r="N11" i="4"/>
  <c r="U28" i="4"/>
  <c r="V16" i="4" s="1"/>
  <c r="N25" i="4"/>
  <c r="N27" i="4"/>
  <c r="N26" i="4"/>
  <c r="N21" i="4"/>
  <c r="N23" i="4"/>
  <c r="N24" i="4"/>
  <c r="N15" i="4"/>
  <c r="N22" i="4"/>
  <c r="N14" i="4"/>
  <c r="N20" i="4"/>
  <c r="T21" i="4"/>
  <c r="T20" i="4"/>
  <c r="H20" i="4"/>
  <c r="H24" i="4"/>
  <c r="H14" i="4"/>
  <c r="H10" i="4"/>
  <c r="H13" i="4"/>
  <c r="T23" i="4"/>
  <c r="T11" i="4"/>
  <c r="H23" i="4"/>
  <c r="T13" i="4"/>
  <c r="H19" i="4"/>
  <c r="H25" i="4"/>
  <c r="H26" i="4"/>
  <c r="T25" i="4"/>
  <c r="T8" i="4"/>
  <c r="H22" i="4"/>
  <c r="T22" i="4"/>
  <c r="T19" i="4"/>
  <c r="T15" i="4"/>
  <c r="H18" i="4"/>
  <c r="T10" i="4"/>
  <c r="H11" i="4"/>
  <c r="T27" i="4"/>
  <c r="T24" i="4"/>
  <c r="T16" i="4"/>
  <c r="T18" i="4"/>
  <c r="T14" i="4"/>
  <c r="T26" i="4"/>
  <c r="H17" i="4"/>
  <c r="H16" i="4"/>
  <c r="T9" i="4"/>
  <c r="T12" i="4"/>
  <c r="N12" i="4"/>
  <c r="N13" i="4"/>
  <c r="N18" i="4"/>
  <c r="N19" i="4"/>
  <c r="H21" i="4"/>
  <c r="V17" i="4" l="1"/>
  <c r="H28" i="4"/>
  <c r="V19" i="4"/>
  <c r="V11" i="4"/>
  <c r="V9" i="4"/>
  <c r="V22" i="4"/>
  <c r="V12" i="4"/>
  <c r="V21" i="4"/>
  <c r="V15" i="4"/>
  <c r="V18" i="4"/>
  <c r="V20" i="4"/>
  <c r="V10" i="4"/>
  <c r="V26" i="4"/>
  <c r="V25" i="4"/>
  <c r="V8" i="4"/>
  <c r="N28" i="4"/>
  <c r="T28" i="4"/>
  <c r="V24" i="4"/>
  <c r="V14" i="4"/>
  <c r="V23" i="4"/>
  <c r="V13" i="4"/>
  <c r="V27" i="4"/>
  <c r="V28" i="4" l="1"/>
</calcChain>
</file>

<file path=xl/sharedStrings.xml><?xml version="1.0" encoding="utf-8"?>
<sst xmlns="http://schemas.openxmlformats.org/spreadsheetml/2006/main" count="122" uniqueCount="75">
  <si>
    <t>Algoma</t>
  </si>
  <si>
    <t xml:space="preserve">Brock </t>
  </si>
  <si>
    <t>Carleton</t>
  </si>
  <si>
    <t>Guelph</t>
  </si>
  <si>
    <t xml:space="preserve">Lakehead </t>
  </si>
  <si>
    <t>Laurentian</t>
  </si>
  <si>
    <t>McMaster</t>
  </si>
  <si>
    <t xml:space="preserve">Nipissing </t>
  </si>
  <si>
    <t>Ottawa</t>
  </si>
  <si>
    <t>UOIT</t>
  </si>
  <si>
    <t>Queen's</t>
  </si>
  <si>
    <t>Ryerson</t>
  </si>
  <si>
    <t>Toronto - All Campuses</t>
  </si>
  <si>
    <t>Trent</t>
  </si>
  <si>
    <t>Waterloo</t>
  </si>
  <si>
    <t xml:space="preserve">Wilfrid Laurier </t>
  </si>
  <si>
    <t>Windsor</t>
  </si>
  <si>
    <t>York University</t>
  </si>
  <si>
    <t>NSERC</t>
  </si>
  <si>
    <t>CIHR</t>
  </si>
  <si>
    <t>SSHRC</t>
  </si>
  <si>
    <t>BACK</t>
  </si>
  <si>
    <t>-</t>
  </si>
  <si>
    <t>Tri-Council Aggregate</t>
  </si>
  <si>
    <t>Number of papers published in year:</t>
  </si>
  <si>
    <t>Algoma University</t>
  </si>
  <si>
    <t>Brock University</t>
  </si>
  <si>
    <t>Carleton University</t>
  </si>
  <si>
    <t>Lakehead University</t>
  </si>
  <si>
    <t>Laurentian University</t>
  </si>
  <si>
    <t>McMaster University</t>
  </si>
  <si>
    <t>Nipissing University</t>
  </si>
  <si>
    <t>Northern Ontario School of Medicine</t>
  </si>
  <si>
    <t>OCAD University</t>
  </si>
  <si>
    <t>Queen's University</t>
  </si>
  <si>
    <t>Ryerson University</t>
  </si>
  <si>
    <t>Trent University</t>
  </si>
  <si>
    <t>Université de Hearst</t>
  </si>
  <si>
    <t>University of Guelph</t>
  </si>
  <si>
    <t>University of Ottawa</t>
  </si>
  <si>
    <t>University of Toronto</t>
  </si>
  <si>
    <t>University of Waterloo</t>
  </si>
  <si>
    <t>University of Western Ontario</t>
  </si>
  <si>
    <t>University of Windsor</t>
  </si>
  <si>
    <t>Wilfrid Laurier University</t>
  </si>
  <si>
    <t>TOTAL (all universities)</t>
  </si>
  <si>
    <t>University</t>
  </si>
  <si>
    <t xml:space="preserve">2013-2014
</t>
  </si>
  <si>
    <t xml:space="preserve">2014-2015
</t>
  </si>
  <si>
    <t xml:space="preserve">2015-2016
</t>
  </si>
  <si>
    <t xml:space="preserve">Share to total Ontario Universities </t>
  </si>
  <si>
    <t>3YR AVG
2013-14  to 2015-16</t>
  </si>
  <si>
    <t>3YR AVG
2013-14 to 2015-16</t>
  </si>
  <si>
    <t>Table 2. Number of Papers per Faculty Member</t>
  </si>
  <si>
    <t>5YR AVG (2011-15)</t>
  </si>
  <si>
    <t>Total
2011-2015</t>
  </si>
  <si>
    <t>Number of citations in 2011-16 for papers published in year:</t>
  </si>
  <si>
    <t>Total        2011-2015</t>
  </si>
  <si>
    <t>Total           2011-2015</t>
  </si>
  <si>
    <t>Total             2011-2015</t>
  </si>
  <si>
    <t>Total 2013-14 to 2015-16</t>
  </si>
  <si>
    <t>Total 2013-14 to  2015-16</t>
  </si>
  <si>
    <t xml:space="preserve">Aggregate 3YR AVG
</t>
  </si>
  <si>
    <t xml:space="preserve"> Number of full-time faculty members in 2015-16 </t>
  </si>
  <si>
    <t>Average number of papers (5YR AVG 2011-15) per full-time faculty (2015-16)</t>
  </si>
  <si>
    <t xml:space="preserve">Table 3. Number of Citations Per Paper </t>
  </si>
  <si>
    <r>
      <rPr>
        <b/>
        <sz val="11"/>
        <color theme="1"/>
        <rFont val="Calibri"/>
        <family val="2"/>
        <scheme val="minor"/>
      </rPr>
      <t>Footnotes:</t>
    </r>
    <r>
      <rPr>
        <sz val="11"/>
        <color theme="1"/>
        <rFont val="Calibri"/>
        <family val="2"/>
        <scheme val="minor"/>
      </rPr>
      <t xml:space="preserve">
• Paper counts include articles and reviews, and represent total full counts (rather than fractional counts):
    o Co-authored papers are counted once for each co-author
• Data is captured by calendar year and includes affiliated hospitals and institutions
• While the ministry computed the papers per faculty members, universities could review faculty data and adjust where needed or add where missing. Please inform the 
   ministry if you intend to adjust the faculty data
</t>
    </r>
    <r>
      <rPr>
        <b/>
        <sz val="11"/>
        <color theme="1"/>
        <rFont val="Calibri"/>
        <family val="2"/>
        <scheme val="minor"/>
      </rPr>
      <t xml:space="preserve">Data source: </t>
    </r>
    <r>
      <rPr>
        <sz val="11"/>
        <color theme="1"/>
        <rFont val="Calibri"/>
        <family val="2"/>
        <scheme val="minor"/>
      </rPr>
      <t xml:space="preserve">
• Scopus (Elsevier), compiled by Science-Metrix
• Faculty data, complied by CUDO: https://cudo.ouac.on.ca/page.php?id=7&amp;table=17#univ=1,2,3,8,9,11,12,14,16,17,21,22,23,24,25,27,28,29,30,31,32,33,34,42&amp;y=2015 </t>
    </r>
  </si>
  <si>
    <t>Impact metric: citations per paper for papers published in year:</t>
  </si>
  <si>
    <t>UOIT - University of Ontario Institute of Technology</t>
  </si>
  <si>
    <t>OCADU - Ontario College of Art and Design University</t>
  </si>
  <si>
    <t>OCADU</t>
  </si>
  <si>
    <t xml:space="preserve">Western </t>
  </si>
  <si>
    <r>
      <rPr>
        <b/>
        <sz val="11"/>
        <color theme="1"/>
        <rFont val="Calibri"/>
        <family val="2"/>
        <scheme val="minor"/>
      </rPr>
      <t>Footnotes:</t>
    </r>
    <r>
      <rPr>
        <sz val="11"/>
        <color theme="1"/>
        <rFont val="Calibri"/>
        <family val="2"/>
        <scheme val="minor"/>
      </rPr>
      <t xml:space="preserve">
• Table presents data on the number of papers published in a given year from 2011 to 2015 and their total, and the number of citations received for these papers from the year of publication to 2016. For example, 29,471 papers published  by all Ontario universities in 2012 (Cell E28) generated 429,429 citations (Cell M28) from 2012 to 2016                                                                                                                                                                  • Data is captured by calendar year and includes affiliated hospitals and institutions
• The system-wide metric or the number of citations per paper as identified in the SMA submisions is calculated based on the total number of citations received from 2011 to 2016 for all papers published from 2011 to 2015, and is provided in Column Y                                                                                                                                                                                                                                                        • Data source: Scopus (Elsevier), compiled by Science-Metrix                                                                                                        
</t>
    </r>
  </si>
  <si>
    <r>
      <rPr>
        <b/>
        <sz val="11"/>
        <color theme="1"/>
        <rFont val="Calibri"/>
        <family val="2"/>
        <scheme val="minor"/>
      </rPr>
      <t>Footnotes:</t>
    </r>
    <r>
      <rPr>
        <sz val="11"/>
        <color theme="1"/>
        <rFont val="Calibri"/>
        <family val="2"/>
        <scheme val="minor"/>
      </rPr>
      <t xml:space="preserve">
• Information on research funding was requested from the Research Support Fund; it includes funding received by researchers from the three federal  research granting agencies (Tri-Council) and funds spent by the Networks of Centres of Excellence (NCE), and do not include funding for research chairs, scholarships, and awards. For a full list of exclusions please follow the link: http://www.rsf-fsr.gc.ca/apply-demande/calculations-
eng.aspx. This source of research funding was chosen at the advice of CUPA experts; it provides consistent information across granting agencies, and is used for the calculation of indirect-costs
</t>
    </r>
    <r>
      <rPr>
        <b/>
        <sz val="11"/>
        <color theme="1"/>
        <rFont val="Calibri"/>
        <family val="2"/>
        <scheme val="minor"/>
      </rPr>
      <t>Data Source:</t>
    </r>
    <r>
      <rPr>
        <sz val="11"/>
        <color theme="1"/>
        <rFont val="Calibri"/>
        <family val="2"/>
        <scheme val="minor"/>
      </rPr>
      <t xml:space="preserve">
• Tri-agency Institutional Programs Secretariat  
</t>
    </r>
  </si>
  <si>
    <t>Table 1. TRI-COUNCIL RESEARCH FUNDING - RESEARCH SUPPORT FUND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</si>
</sst>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0;0;0"/>
    <numFmt numFmtId="168" formatCode="_-* #,##0_-;\-* #,##0_-;_-* &quot;-&quot;??_-;_-@_-"/>
    <numFmt numFmtId="169" formatCode="0.000%"/>
    <numFmt numFmtId="170" formatCode="#,##0.0"/>
  </numFmts>
  <fonts count="21" x14ac:knownFonts="1">
    <font>
      <sz val="11"/>
      <color theme="1"/>
      <name val="Calibri"/>
      <family val="2"/>
      <scheme val="minor"/>
    </font>
    <font>
      <sz val="11"/>
      <color theme="1"/>
      <name val="Calibri"/>
      <family val="2"/>
      <scheme val="minor"/>
    </font>
    <font>
      <sz val="10"/>
      <name val="Arial"/>
      <family val="2"/>
    </font>
    <font>
      <sz val="11"/>
      <name val="Arial"/>
      <family val="2"/>
    </font>
    <font>
      <sz val="11"/>
      <color indexed="8"/>
      <name val="Calibri"/>
      <family val="2"/>
    </font>
    <font>
      <u/>
      <sz val="11"/>
      <color theme="10"/>
      <name val="Calibri"/>
      <family val="2"/>
      <scheme val="minor"/>
    </font>
    <font>
      <sz val="10"/>
      <name val="Helv"/>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1"/>
      <color indexed="12"/>
      <name val="Arial"/>
      <family val="2"/>
    </font>
    <font>
      <sz val="10"/>
      <name val="Calibri"/>
      <family val="2"/>
      <scheme val="minor"/>
    </font>
    <font>
      <sz val="11"/>
      <name val="Calibri"/>
      <family val="2"/>
      <scheme val="minor"/>
    </font>
    <font>
      <b/>
      <sz val="11"/>
      <name val="Calibri"/>
      <family val="2"/>
      <scheme val="minor"/>
    </font>
    <font>
      <b/>
      <sz val="10"/>
      <name val="Calibri"/>
      <family val="2"/>
      <scheme val="minor"/>
    </font>
    <font>
      <b/>
      <sz val="12"/>
      <color theme="1"/>
      <name val="Calibri"/>
      <family val="2"/>
      <scheme val="minor"/>
    </font>
    <font>
      <u/>
      <sz val="12"/>
      <color theme="10"/>
      <name val="Arial"/>
      <family val="2"/>
    </font>
    <font>
      <b/>
      <sz val="12"/>
      <color theme="1"/>
      <name val="Arial"/>
      <family val="2"/>
    </font>
    <font>
      <b/>
      <u/>
      <sz val="14"/>
      <color theme="1"/>
      <name val="Calibri"/>
      <family val="2"/>
      <scheme val="minor"/>
    </font>
    <font>
      <b/>
      <sz val="12"/>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9"/>
      </patternFill>
    </fill>
    <fill>
      <patternFill patternType="solid">
        <fgColor theme="9" tint="0.79998168889431442"/>
        <bgColor indexed="64"/>
      </patternFill>
    </fill>
    <fill>
      <patternFill patternType="solid">
        <fgColor theme="9" tint="0.79998168889431442"/>
        <bgColor indexed="9"/>
      </patternFill>
    </fill>
    <fill>
      <patternFill patternType="solid">
        <fgColor theme="9" tint="0.79998168889431442"/>
        <bgColor indexed="8"/>
      </patternFill>
    </fill>
    <fill>
      <patternFill patternType="solid">
        <fgColor theme="4" tint="0.79998168889431442"/>
        <bgColor indexed="8"/>
      </patternFill>
    </fill>
    <fill>
      <patternFill patternType="solid">
        <fgColor theme="4" tint="0.79998168889431442"/>
        <bgColor indexed="9"/>
      </patternFill>
    </fill>
    <fill>
      <patternFill patternType="solid">
        <fgColor theme="2" tint="-9.9978637043366805E-2"/>
        <bgColor indexed="64"/>
      </patternFill>
    </fill>
    <fill>
      <patternFill patternType="solid">
        <fgColor theme="2" tint="-9.9978637043366805E-2"/>
        <bgColor indexed="8"/>
      </patternFill>
    </fill>
    <fill>
      <patternFill patternType="solid">
        <fgColor theme="2" tint="-9.9978637043366805E-2"/>
        <bgColor indexed="9"/>
      </patternFill>
    </fill>
    <fill>
      <patternFill patternType="solid">
        <fgColor theme="0" tint="-4.9989318521683403E-2"/>
        <bgColor indexed="64"/>
      </patternFill>
    </fill>
    <fill>
      <patternFill patternType="solid">
        <fgColor theme="0" tint="-4.9989318521683403E-2"/>
        <bgColor indexed="9"/>
      </patternFill>
    </fill>
    <fill>
      <patternFill patternType="solid">
        <fgColor rgb="FFFFC000"/>
        <bgColor indexed="64"/>
      </patternFill>
    </fill>
    <fill>
      <patternFill patternType="solid">
        <fgColor rgb="FFFFC000"/>
        <bgColor indexed="8"/>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medium">
        <color auto="1"/>
      </top>
      <bottom/>
      <diagonal/>
    </border>
    <border>
      <left/>
      <right/>
      <top style="medium">
        <color auto="1"/>
      </top>
      <bottom style="thin">
        <color auto="1"/>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style="thin">
        <color auto="1"/>
      </top>
      <bottom style="medium">
        <color auto="1"/>
      </bottom>
      <diagonal/>
    </border>
    <border>
      <left/>
      <right/>
      <top/>
      <bottom style="hair">
        <color auto="1"/>
      </bottom>
      <diagonal/>
    </border>
    <border>
      <left/>
      <right/>
      <top style="thin">
        <color auto="1"/>
      </top>
      <bottom/>
      <diagonal/>
    </border>
  </borders>
  <cellStyleXfs count="13">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165" fontId="2" fillId="0" borderId="0" applyFont="0" applyFill="0" applyBorder="0" applyAlignment="0" applyProtection="0"/>
    <xf numFmtId="164" fontId="4" fillId="0" borderId="0" applyFont="0" applyFill="0" applyBorder="0" applyAlignment="0" applyProtection="0"/>
    <xf numFmtId="0" fontId="5" fillId="0" borderId="0" applyNumberFormat="0" applyFill="0" applyBorder="0" applyAlignment="0" applyProtection="0"/>
    <xf numFmtId="37" fontId="6" fillId="0" borderId="0"/>
    <xf numFmtId="43" fontId="1" fillId="0" borderId="0" applyFont="0" applyFill="0" applyBorder="0" applyAlignment="0" applyProtection="0"/>
    <xf numFmtId="44" fontId="2" fillId="0" borderId="0" applyFont="0" applyFill="0" applyBorder="0" applyAlignment="0" applyProtection="0"/>
    <xf numFmtId="0" fontId="1" fillId="0" borderId="0"/>
    <xf numFmtId="9" fontId="2" fillId="0" borderId="0" applyFont="0" applyFill="0" applyBorder="0" applyAlignment="0" applyProtection="0"/>
    <xf numFmtId="0" fontId="11" fillId="0" borderId="0">
      <alignment horizontal="left" vertical="center" indent="1"/>
    </xf>
  </cellStyleXfs>
  <cellXfs count="140">
    <xf numFmtId="0" fontId="0" fillId="0" borderId="0" xfId="0"/>
    <xf numFmtId="0" fontId="2" fillId="0" borderId="0" xfId="3" applyFont="1" applyAlignment="1">
      <alignment vertical="center"/>
    </xf>
    <xf numFmtId="166" fontId="2" fillId="0" borderId="0" xfId="3" applyNumberFormat="1" applyFont="1" applyAlignment="1">
      <alignment horizontal="right" vertical="center"/>
    </xf>
    <xf numFmtId="0" fontId="2" fillId="0" borderId="0" xfId="3" applyFont="1" applyBorder="1" applyAlignment="1">
      <alignment vertical="center"/>
    </xf>
    <xf numFmtId="0" fontId="2" fillId="0" borderId="1" xfId="3" applyFont="1" applyBorder="1" applyAlignment="1">
      <alignment vertical="center"/>
    </xf>
    <xf numFmtId="169" fontId="2" fillId="0" borderId="0" xfId="3" applyNumberFormat="1" applyFont="1" applyAlignment="1">
      <alignment horizontal="right" vertical="center"/>
    </xf>
    <xf numFmtId="0" fontId="5" fillId="0" borderId="0" xfId="6" applyAlignment="1">
      <alignment vertical="center"/>
    </xf>
    <xf numFmtId="0" fontId="0" fillId="0" borderId="0" xfId="0" applyAlignment="1">
      <alignment horizontal="left" vertical="center"/>
    </xf>
    <xf numFmtId="0" fontId="0" fillId="0" borderId="0" xfId="0" applyAlignment="1">
      <alignment vertical="center"/>
    </xf>
    <xf numFmtId="0" fontId="10" fillId="0" borderId="0" xfId="0" applyFont="1" applyAlignment="1">
      <alignment vertical="center"/>
    </xf>
    <xf numFmtId="0" fontId="7" fillId="0" borderId="0" xfId="0" applyFont="1" applyAlignment="1">
      <alignment vertical="center"/>
    </xf>
    <xf numFmtId="0" fontId="7" fillId="0" borderId="8" xfId="0" applyFont="1" applyBorder="1" applyAlignment="1">
      <alignment horizontal="right" vertical="center" wrapText="1"/>
    </xf>
    <xf numFmtId="0" fontId="0" fillId="0" borderId="9" xfId="0" applyFont="1" applyBorder="1" applyAlignment="1">
      <alignment horizontal="left" vertical="center"/>
    </xf>
    <xf numFmtId="3" fontId="0" fillId="0" borderId="9" xfId="0" applyNumberFormat="1" applyFont="1" applyBorder="1" applyAlignment="1">
      <alignment vertical="center"/>
    </xf>
    <xf numFmtId="170" fontId="0" fillId="0" borderId="9" xfId="0" applyNumberFormat="1" applyFont="1" applyBorder="1" applyAlignment="1">
      <alignment vertical="center"/>
    </xf>
    <xf numFmtId="0" fontId="0" fillId="0" borderId="10" xfId="0" applyFont="1" applyBorder="1" applyAlignment="1">
      <alignment horizontal="left" vertical="center"/>
    </xf>
    <xf numFmtId="3" fontId="0" fillId="0" borderId="10" xfId="0" applyNumberFormat="1" applyFont="1" applyBorder="1" applyAlignment="1">
      <alignment vertical="center"/>
    </xf>
    <xf numFmtId="170" fontId="0" fillId="0" borderId="10" xfId="0" applyNumberFormat="1" applyFont="1" applyBorder="1" applyAlignment="1">
      <alignment vertical="center"/>
    </xf>
    <xf numFmtId="0" fontId="0" fillId="0" borderId="11" xfId="0" applyFont="1" applyBorder="1" applyAlignment="1">
      <alignment horizontal="left" vertical="center"/>
    </xf>
    <xf numFmtId="3" fontId="0" fillId="0" borderId="11" xfId="0" applyNumberFormat="1" applyFont="1" applyBorder="1" applyAlignment="1">
      <alignment vertical="center"/>
    </xf>
    <xf numFmtId="170" fontId="0" fillId="0" borderId="11" xfId="0" applyNumberFormat="1" applyFont="1" applyBorder="1" applyAlignment="1">
      <alignment vertical="center"/>
    </xf>
    <xf numFmtId="0" fontId="0" fillId="0" borderId="0" xfId="0" applyFont="1" applyAlignment="1">
      <alignment vertical="center"/>
    </xf>
    <xf numFmtId="0" fontId="7" fillId="0" borderId="12" xfId="0" applyFont="1" applyBorder="1" applyAlignment="1">
      <alignment horizontal="left" vertical="center"/>
    </xf>
    <xf numFmtId="3" fontId="7" fillId="0" borderId="12" xfId="0" applyNumberFormat="1" applyFont="1" applyBorder="1" applyAlignment="1">
      <alignment vertical="center"/>
    </xf>
    <xf numFmtId="170" fontId="7" fillId="0" borderId="12" xfId="0" applyNumberFormat="1" applyFont="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left" vertical="center" wrapText="1"/>
    </xf>
    <xf numFmtId="0" fontId="7" fillId="0" borderId="7" xfId="0" applyFont="1" applyBorder="1" applyAlignment="1">
      <alignment vertical="center"/>
    </xf>
    <xf numFmtId="0" fontId="13" fillId="13" borderId="1" xfId="3" applyNumberFormat="1" applyFont="1" applyFill="1" applyBorder="1" applyAlignment="1">
      <alignment horizontal="left" vertical="center"/>
    </xf>
    <xf numFmtId="167" fontId="15" fillId="4" borderId="1" xfId="3" applyNumberFormat="1" applyFont="1" applyFill="1" applyBorder="1" applyAlignment="1">
      <alignment horizontal="right" vertical="center"/>
    </xf>
    <xf numFmtId="167" fontId="12" fillId="4" borderId="1" xfId="3" applyNumberFormat="1" applyFont="1" applyFill="1" applyBorder="1" applyAlignment="1">
      <alignment horizontal="right" vertical="center"/>
    </xf>
    <xf numFmtId="168" fontId="12" fillId="11" borderId="1" xfId="3" applyNumberFormat="1" applyFont="1" applyFill="1" applyBorder="1" applyAlignment="1">
      <alignment horizontal="right" vertical="center"/>
    </xf>
    <xf numFmtId="167" fontId="12" fillId="8" borderId="1" xfId="3" applyNumberFormat="1" applyFont="1" applyFill="1" applyBorder="1" applyAlignment="1">
      <alignment horizontal="right" vertical="center"/>
    </xf>
    <xf numFmtId="167" fontId="15" fillId="12" borderId="1" xfId="3" applyNumberFormat="1" applyFont="1" applyFill="1" applyBorder="1" applyAlignment="1">
      <alignment horizontal="right" vertical="center"/>
    </xf>
    <xf numFmtId="167" fontId="15" fillId="9" borderId="1" xfId="3" applyNumberFormat="1" applyFont="1" applyFill="1" applyBorder="1" applyAlignment="1">
      <alignment horizontal="right" vertical="center"/>
    </xf>
    <xf numFmtId="0" fontId="0" fillId="0" borderId="0" xfId="0" applyFont="1"/>
    <xf numFmtId="0" fontId="14" fillId="5" borderId="1" xfId="3" applyNumberFormat="1" applyFont="1" applyFill="1" applyBorder="1" applyAlignment="1">
      <alignment horizontal="center" vertical="center" wrapText="1"/>
    </xf>
    <xf numFmtId="0" fontId="14" fillId="3" borderId="1" xfId="3" applyNumberFormat="1" applyFont="1" applyFill="1" applyBorder="1" applyAlignment="1">
      <alignment horizontal="center" vertical="center" wrapText="1"/>
    </xf>
    <xf numFmtId="0" fontId="14" fillId="10" borderId="1" xfId="3" applyNumberFormat="1" applyFont="1" applyFill="1" applyBorder="1" applyAlignment="1">
      <alignment horizontal="center" vertical="center" wrapText="1"/>
    </xf>
    <xf numFmtId="0" fontId="14" fillId="2" borderId="1" xfId="3" applyNumberFormat="1" applyFont="1" applyFill="1" applyBorder="1" applyAlignment="1">
      <alignment horizontal="center" vertical="center" wrapText="1"/>
    </xf>
    <xf numFmtId="0" fontId="3" fillId="0" borderId="0" xfId="3" applyFont="1" applyBorder="1" applyAlignment="1">
      <alignment vertical="center"/>
    </xf>
    <xf numFmtId="0" fontId="3" fillId="0" borderId="1" xfId="3" applyFont="1" applyBorder="1" applyAlignment="1">
      <alignment vertical="center"/>
    </xf>
    <xf numFmtId="0" fontId="13" fillId="13" borderId="5" xfId="3" applyFont="1" applyFill="1" applyBorder="1" applyAlignment="1">
      <alignment vertical="center"/>
    </xf>
    <xf numFmtId="0" fontId="3" fillId="0" borderId="0" xfId="3" applyFont="1" applyAlignment="1">
      <alignment vertical="center"/>
    </xf>
    <xf numFmtId="0" fontId="7" fillId="0" borderId="3" xfId="0" applyFont="1" applyBorder="1" applyAlignment="1">
      <alignment vertical="center" wrapText="1"/>
    </xf>
    <xf numFmtId="0" fontId="0" fillId="0" borderId="0" xfId="0" applyAlignment="1">
      <alignment horizontal="center" vertical="center"/>
    </xf>
    <xf numFmtId="3" fontId="0" fillId="0" borderId="9" xfId="0" applyNumberFormat="1" applyFont="1" applyBorder="1" applyAlignment="1">
      <alignment horizontal="center" vertical="center"/>
    </xf>
    <xf numFmtId="3" fontId="0" fillId="0" borderId="10" xfId="0" applyNumberFormat="1" applyFont="1" applyBorder="1" applyAlignment="1">
      <alignment horizontal="center" vertical="center"/>
    </xf>
    <xf numFmtId="3" fontId="0" fillId="0" borderId="11" xfId="0" applyNumberFormat="1" applyFont="1" applyBorder="1" applyAlignment="1">
      <alignment horizontal="center" vertical="center"/>
    </xf>
    <xf numFmtId="3" fontId="7" fillId="0" borderId="12" xfId="0" applyNumberFormat="1"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0" fillId="0" borderId="0" xfId="0"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3" fontId="0" fillId="0" borderId="0" xfId="0" applyNumberFormat="1" applyFont="1" applyFill="1" applyBorder="1" applyAlignment="1">
      <alignment vertical="center"/>
    </xf>
    <xf numFmtId="3" fontId="7" fillId="0" borderId="0" xfId="0" applyNumberFormat="1" applyFont="1" applyFill="1" applyBorder="1" applyAlignment="1">
      <alignment vertical="center"/>
    </xf>
    <xf numFmtId="0" fontId="8" fillId="0" borderId="0" xfId="0" applyFont="1" applyFill="1" applyAlignment="1">
      <alignment vertical="center"/>
    </xf>
    <xf numFmtId="2" fontId="0" fillId="0" borderId="10" xfId="0" applyNumberFormat="1" applyFont="1" applyBorder="1" applyAlignment="1">
      <alignment horizontal="center" vertical="center"/>
    </xf>
    <xf numFmtId="0" fontId="16" fillId="0" borderId="0" xfId="0" applyFont="1" applyAlignment="1">
      <alignment vertical="center"/>
    </xf>
    <xf numFmtId="0" fontId="16" fillId="0" borderId="12" xfId="0" applyFont="1" applyBorder="1" applyAlignment="1">
      <alignment horizontal="left" vertical="center"/>
    </xf>
    <xf numFmtId="0" fontId="17" fillId="0" borderId="0" xfId="6" applyFont="1" applyAlignment="1">
      <alignment vertical="center"/>
    </xf>
    <xf numFmtId="0" fontId="7" fillId="0" borderId="0" xfId="0" applyFont="1" applyBorder="1" applyAlignment="1">
      <alignment horizontal="center" vertical="center"/>
    </xf>
    <xf numFmtId="3" fontId="0" fillId="0" borderId="13" xfId="0" applyNumberFormat="1" applyFont="1" applyBorder="1" applyAlignment="1">
      <alignment horizontal="center" vertical="center"/>
    </xf>
    <xf numFmtId="3" fontId="0" fillId="0" borderId="13" xfId="0" applyNumberFormat="1" applyFont="1" applyBorder="1" applyAlignment="1">
      <alignment vertical="center"/>
    </xf>
    <xf numFmtId="0" fontId="7" fillId="0" borderId="0" xfId="0" applyFont="1" applyBorder="1" applyAlignment="1">
      <alignment horizontal="right" vertical="center" wrapText="1"/>
    </xf>
    <xf numFmtId="0" fontId="0" fillId="0" borderId="13" xfId="0" applyFont="1" applyBorder="1" applyAlignment="1">
      <alignment horizontal="center" vertical="center"/>
    </xf>
    <xf numFmtId="3" fontId="0" fillId="0" borderId="0" xfId="0" applyNumberFormat="1" applyFont="1" applyBorder="1" applyAlignment="1">
      <alignment vertical="center"/>
    </xf>
    <xf numFmtId="3" fontId="7" fillId="0" borderId="0" xfId="0" applyNumberFormat="1" applyFont="1" applyBorder="1" applyAlignment="1">
      <alignment vertical="center"/>
    </xf>
    <xf numFmtId="0" fontId="0" fillId="0" borderId="0" xfId="0" applyAlignment="1">
      <alignment horizontal="center"/>
    </xf>
    <xf numFmtId="10" fontId="8" fillId="2" borderId="1" xfId="2"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13" fillId="13" borderId="1" xfId="3" applyNumberFormat="1" applyFont="1" applyFill="1" applyBorder="1" applyAlignment="1">
      <alignment horizontal="left" vertical="center" wrapText="1"/>
    </xf>
    <xf numFmtId="10" fontId="12" fillId="7" borderId="1" xfId="2" applyNumberFormat="1" applyFont="1" applyFill="1" applyBorder="1" applyAlignment="1">
      <alignment horizontal="center" vertical="center"/>
    </xf>
    <xf numFmtId="10" fontId="12" fillId="3" borderId="1" xfId="2" applyNumberFormat="1" applyFont="1" applyFill="1" applyBorder="1" applyAlignment="1">
      <alignment horizontal="center" vertical="center"/>
    </xf>
    <xf numFmtId="10" fontId="12" fillId="10" borderId="1" xfId="2" applyNumberFormat="1" applyFont="1" applyFill="1" applyBorder="1" applyAlignment="1">
      <alignment horizontal="center" vertical="center"/>
    </xf>
    <xf numFmtId="0" fontId="2" fillId="0" borderId="0" xfId="3" applyFont="1" applyAlignment="1">
      <alignment horizontal="center" vertical="center"/>
    </xf>
    <xf numFmtId="10" fontId="15" fillId="5" borderId="1" xfId="3" applyNumberFormat="1" applyFont="1" applyFill="1" applyBorder="1" applyAlignment="1">
      <alignment horizontal="center" vertical="center"/>
    </xf>
    <xf numFmtId="10" fontId="15" fillId="3" borderId="1" xfId="3" applyNumberFormat="1" applyFont="1" applyFill="1" applyBorder="1" applyAlignment="1">
      <alignment horizontal="center" vertical="center"/>
    </xf>
    <xf numFmtId="0" fontId="2" fillId="0" borderId="0" xfId="3" applyFont="1" applyBorder="1" applyAlignment="1">
      <alignment horizontal="center" vertical="center"/>
    </xf>
    <xf numFmtId="10" fontId="15" fillId="10" borderId="1" xfId="3" applyNumberFormat="1" applyFont="1" applyFill="1" applyBorder="1" applyAlignment="1">
      <alignment horizontal="center" vertical="center"/>
    </xf>
    <xf numFmtId="0" fontId="0" fillId="0" borderId="10" xfId="0" applyFont="1" applyFill="1" applyBorder="1" applyAlignment="1">
      <alignment horizontal="left" vertical="center"/>
    </xf>
    <xf numFmtId="3" fontId="0" fillId="0" borderId="10" xfId="0" applyNumberFormat="1" applyFont="1" applyFill="1" applyBorder="1" applyAlignment="1">
      <alignment vertical="center"/>
    </xf>
    <xf numFmtId="3" fontId="0" fillId="0" borderId="10" xfId="0" applyNumberFormat="1" applyFont="1" applyFill="1" applyBorder="1" applyAlignment="1">
      <alignment horizontal="center" vertical="center"/>
    </xf>
    <xf numFmtId="0" fontId="0" fillId="0" borderId="0" xfId="0" applyFill="1"/>
    <xf numFmtId="0" fontId="7" fillId="0" borderId="0" xfId="0" applyFont="1" applyFill="1" applyAlignment="1">
      <alignment vertical="center"/>
    </xf>
    <xf numFmtId="0" fontId="17" fillId="0" borderId="0" xfId="6" applyFont="1" applyAlignment="1">
      <alignment horizontal="center" vertical="center"/>
    </xf>
    <xf numFmtId="2" fontId="14" fillId="0" borderId="12" xfId="0" applyNumberFormat="1" applyFont="1" applyBorder="1" applyAlignment="1">
      <alignment horizontal="center" vertical="center"/>
    </xf>
    <xf numFmtId="168" fontId="8" fillId="3" borderId="1" xfId="1" applyNumberFormat="1" applyFont="1" applyFill="1" applyBorder="1" applyAlignment="1">
      <alignment horizontal="right" vertical="center"/>
    </xf>
    <xf numFmtId="167" fontId="15" fillId="6" borderId="1" xfId="3" applyNumberFormat="1" applyFont="1" applyFill="1" applyBorder="1" applyAlignment="1">
      <alignment horizontal="right" vertical="center"/>
    </xf>
    <xf numFmtId="0" fontId="7" fillId="0" borderId="0" xfId="0" applyFont="1" applyBorder="1" applyAlignment="1">
      <alignment vertical="center"/>
    </xf>
    <xf numFmtId="3" fontId="7" fillId="0" borderId="14" xfId="0" applyNumberFormat="1" applyFont="1" applyBorder="1" applyAlignment="1">
      <alignment vertical="center"/>
    </xf>
    <xf numFmtId="0" fontId="8" fillId="0" borderId="0" xfId="0" applyFont="1" applyBorder="1" applyAlignment="1">
      <alignment vertical="center"/>
    </xf>
    <xf numFmtId="168" fontId="8" fillId="5" borderId="1" xfId="1" applyNumberFormat="1" applyFont="1" applyFill="1" applyBorder="1" applyAlignment="1">
      <alignment horizontal="right" vertical="center"/>
    </xf>
    <xf numFmtId="167" fontId="12" fillId="5" borderId="1" xfId="3" applyNumberFormat="1" applyFont="1" applyFill="1" applyBorder="1" applyAlignment="1">
      <alignment horizontal="right" vertical="center"/>
    </xf>
    <xf numFmtId="168" fontId="8" fillId="5" borderId="1" xfId="1" applyNumberFormat="1" applyFont="1" applyFill="1" applyBorder="1" applyAlignment="1">
      <alignment horizontal="right"/>
    </xf>
    <xf numFmtId="168" fontId="8" fillId="10" borderId="1" xfId="1" applyNumberFormat="1" applyFont="1" applyFill="1" applyBorder="1" applyAlignment="1">
      <alignment horizontal="right" vertical="center"/>
    </xf>
    <xf numFmtId="0" fontId="7" fillId="13" borderId="1" xfId="0" applyFont="1" applyFill="1" applyBorder="1" applyAlignment="1">
      <alignment horizontal="center" vertical="center"/>
    </xf>
    <xf numFmtId="0" fontId="14" fillId="5" borderId="1" xfId="3" applyNumberFormat="1" applyFont="1" applyFill="1" applyBorder="1" applyAlignment="1">
      <alignment horizontal="center" vertical="center"/>
    </xf>
    <xf numFmtId="0" fontId="14" fillId="3" borderId="1" xfId="3" applyNumberFormat="1" applyFont="1" applyFill="1" applyBorder="1" applyAlignment="1">
      <alignment horizontal="center" vertical="center"/>
    </xf>
    <xf numFmtId="0" fontId="14" fillId="10" borderId="1" xfId="3" applyNumberFormat="1" applyFont="1" applyFill="1" applyBorder="1" applyAlignment="1">
      <alignment horizontal="center" vertical="center"/>
    </xf>
    <xf numFmtId="0" fontId="20" fillId="14" borderId="1" xfId="3" applyNumberFormat="1" applyFont="1" applyFill="1" applyBorder="1" applyAlignment="1">
      <alignment horizontal="left" vertical="center"/>
    </xf>
    <xf numFmtId="170" fontId="7" fillId="0" borderId="9" xfId="0" applyNumberFormat="1" applyFont="1" applyBorder="1" applyAlignment="1">
      <alignment vertical="center"/>
    </xf>
    <xf numFmtId="170" fontId="7" fillId="0" borderId="10" xfId="0" applyNumberFormat="1" applyFont="1" applyBorder="1" applyAlignment="1">
      <alignment vertical="center"/>
    </xf>
    <xf numFmtId="170" fontId="7" fillId="0" borderId="11" xfId="0" applyNumberFormat="1" applyFont="1" applyBorder="1" applyAlignment="1">
      <alignment vertical="center"/>
    </xf>
    <xf numFmtId="0" fontId="0" fillId="0" borderId="0" xfId="0" applyAlignment="1">
      <alignment horizontal="left" vertical="top" wrapText="1"/>
    </xf>
    <xf numFmtId="0" fontId="0" fillId="0" borderId="0" xfId="0" applyAlignment="1">
      <alignment horizontal="left" vertical="top"/>
    </xf>
    <xf numFmtId="0" fontId="20" fillId="5" borderId="2" xfId="3" applyFont="1" applyFill="1" applyBorder="1" applyAlignment="1">
      <alignment horizontal="center" vertical="center"/>
    </xf>
    <xf numFmtId="0" fontId="20" fillId="5" borderId="3" xfId="3" applyFont="1" applyFill="1" applyBorder="1" applyAlignment="1">
      <alignment horizontal="center" vertical="center"/>
    </xf>
    <xf numFmtId="0" fontId="20" fillId="5" borderId="4" xfId="3" applyFont="1" applyFill="1" applyBorder="1" applyAlignment="1">
      <alignment horizontal="center" vertical="center"/>
    </xf>
    <xf numFmtId="0" fontId="20" fillId="3" borderId="2" xfId="3" applyFont="1" applyFill="1" applyBorder="1" applyAlignment="1">
      <alignment horizontal="center" vertical="center"/>
    </xf>
    <xf numFmtId="0" fontId="20" fillId="3" borderId="3" xfId="3" applyFont="1" applyFill="1" applyBorder="1" applyAlignment="1">
      <alignment horizontal="center" vertical="center"/>
    </xf>
    <xf numFmtId="0" fontId="20" fillId="3" borderId="4" xfId="3" applyFont="1" applyFill="1" applyBorder="1" applyAlignment="1">
      <alignment horizontal="center" vertical="center"/>
    </xf>
    <xf numFmtId="0" fontId="20" fillId="10" borderId="2" xfId="3" applyFont="1" applyFill="1" applyBorder="1" applyAlignment="1">
      <alignment horizontal="center" vertical="center"/>
    </xf>
    <xf numFmtId="0" fontId="20" fillId="10" borderId="3" xfId="3" applyFont="1" applyFill="1" applyBorder="1" applyAlignment="1">
      <alignment horizontal="center" vertical="center"/>
    </xf>
    <xf numFmtId="0" fontId="20" fillId="10" borderId="4" xfId="3" applyFont="1" applyFill="1" applyBorder="1" applyAlignment="1">
      <alignment horizontal="center" vertical="center"/>
    </xf>
    <xf numFmtId="0" fontId="10" fillId="0" borderId="0" xfId="0" applyFont="1" applyAlignment="1">
      <alignment horizontal="center" vertical="center"/>
    </xf>
    <xf numFmtId="0" fontId="19" fillId="0" borderId="0" xfId="0" applyFont="1" applyAlignment="1">
      <alignment horizontal="center" vertical="center"/>
    </xf>
    <xf numFmtId="0" fontId="20" fillId="2" borderId="1" xfId="3" applyFont="1" applyFill="1" applyBorder="1" applyAlignment="1">
      <alignment horizontal="center" vertical="center"/>
    </xf>
    <xf numFmtId="0" fontId="18" fillId="0" borderId="0" xfId="0" applyFont="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0" fillId="0" borderId="0" xfId="0" applyFont="1" applyAlignment="1">
      <alignment horizontal="left" vertical="top" wrapText="1"/>
    </xf>
    <xf numFmtId="0" fontId="8" fillId="0" borderId="0" xfId="0" applyFont="1" applyAlignment="1">
      <alignment horizontal="left" vertical="top" wrapText="1"/>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center" vertical="center"/>
    </xf>
    <xf numFmtId="0" fontId="7" fillId="0" borderId="6" xfId="0" applyFont="1" applyBorder="1" applyAlignment="1">
      <alignment horizontal="center" vertical="center" wrapText="1"/>
    </xf>
    <xf numFmtId="0" fontId="0" fillId="0" borderId="8" xfId="0" applyBorder="1" applyAlignment="1">
      <alignment vertical="center" wrapText="1"/>
    </xf>
    <xf numFmtId="0" fontId="0" fillId="0" borderId="8" xfId="0" applyBorder="1" applyAlignment="1">
      <alignment horizontal="center" vertical="center"/>
    </xf>
    <xf numFmtId="0" fontId="8" fillId="0" borderId="0" xfId="0" applyFont="1" applyAlignment="1">
      <alignment horizontal="left" vertical="center" wrapText="1"/>
    </xf>
    <xf numFmtId="0" fontId="0" fillId="0" borderId="10" xfId="0" applyFont="1" applyBorder="1" applyAlignment="1">
      <alignment horizontal="left" vertical="center" wrapText="1"/>
    </xf>
    <xf numFmtId="0" fontId="13" fillId="15" borderId="1" xfId="3" applyNumberFormat="1" applyFont="1" applyFill="1" applyBorder="1" applyAlignment="1">
      <alignment horizontal="left" vertical="center"/>
    </xf>
    <xf numFmtId="10" fontId="12" fillId="16" borderId="1" xfId="2" applyNumberFormat="1" applyFont="1" applyFill="1" applyBorder="1" applyAlignment="1">
      <alignment horizontal="center" vertical="center"/>
    </xf>
    <xf numFmtId="10" fontId="12" fillId="15" borderId="1" xfId="2" applyNumberFormat="1" applyFont="1" applyFill="1" applyBorder="1" applyAlignment="1">
      <alignment horizontal="center" vertical="center"/>
    </xf>
    <xf numFmtId="10" fontId="8" fillId="15" borderId="1" xfId="2" applyNumberFormat="1" applyFont="1" applyFill="1" applyBorder="1" applyAlignment="1">
      <alignment horizontal="center" vertical="center"/>
    </xf>
    <xf numFmtId="0" fontId="0" fillId="15" borderId="10" xfId="0" applyFont="1" applyFill="1" applyBorder="1" applyAlignment="1">
      <alignment horizontal="left" vertical="center"/>
    </xf>
    <xf numFmtId="2" fontId="0" fillId="15" borderId="10" xfId="0" applyNumberFormat="1" applyFont="1" applyFill="1" applyBorder="1" applyAlignment="1">
      <alignment horizontal="center" vertical="center"/>
    </xf>
    <xf numFmtId="170" fontId="0" fillId="15" borderId="10" xfId="0" applyNumberFormat="1" applyFont="1" applyFill="1" applyBorder="1" applyAlignment="1">
      <alignment vertical="center"/>
    </xf>
  </cellXfs>
  <cellStyles count="13">
    <cellStyle name="Comma" xfId="1" builtinId="3"/>
    <cellStyle name="Comma 2" xfId="8"/>
    <cellStyle name="Comma 2 2" xfId="4"/>
    <cellStyle name="ContentsHyperlink" xfId="12"/>
    <cellStyle name="Currency 2" xfId="9"/>
    <cellStyle name="Currency 5" xfId="5"/>
    <cellStyle name="Hyperlink" xfId="6" builtinId="8"/>
    <cellStyle name="Normal" xfId="0" builtinId="0"/>
    <cellStyle name="Normal 2" xfId="3"/>
    <cellStyle name="Normal 2 2" xfId="10"/>
    <cellStyle name="Normal 3" xfId="7"/>
    <cellStyle name="Percent" xfId="2"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287352</xdr:colOff>
      <xdr:row>28</xdr:row>
      <xdr:rowOff>149360</xdr:rowOff>
    </xdr:from>
    <xdr:ext cx="7692678" cy="616323"/>
    <mc:AlternateContent xmlns:mc="http://schemas.openxmlformats.org/markup-compatibility/2006" xmlns:a14="http://schemas.microsoft.com/office/drawing/2010/main">
      <mc:Choice Requires="a14">
        <xdr:sp macro="" textlink="">
          <xdr:nvSpPr>
            <xdr:cNvPr id="4" name="TextBox 3"/>
            <xdr:cNvSpPr txBox="1"/>
          </xdr:nvSpPr>
          <xdr:spPr>
            <a:xfrm>
              <a:off x="10103705" y="7612478"/>
              <a:ext cx="7692678" cy="616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1400" i="1">
                  <a:latin typeface="+mj-lt"/>
                </a:rPr>
                <a:t>Institutional Share </a:t>
              </a:r>
              <a:r>
                <a:rPr lang="en-CA" sz="1400"/>
                <a:t>=</a:t>
              </a:r>
              <a:r>
                <a:rPr lang="en-CA" sz="1800"/>
                <a:t> </a:t>
              </a:r>
              <a14:m>
                <m:oMath xmlns:m="http://schemas.openxmlformats.org/officeDocument/2006/math">
                  <m:f>
                    <m:fPr>
                      <m:ctrlPr>
                        <a:rPr lang="en-CA" sz="1800" i="1">
                          <a:latin typeface="Cambria Math" panose="02040503050406030204" pitchFamily="18" charset="0"/>
                        </a:rPr>
                      </m:ctrlPr>
                    </m:fPr>
                    <m:num>
                      <m:r>
                        <a:rPr lang="en-CA" sz="1800" b="0" i="1">
                          <a:latin typeface="Cambria Math"/>
                        </a:rPr>
                        <m:t>𝑇𝑟𝑖</m:t>
                      </m:r>
                      <m:r>
                        <a:rPr lang="en-CA" sz="1800" b="0" i="1">
                          <a:latin typeface="Cambria Math"/>
                        </a:rPr>
                        <m:t>−</m:t>
                      </m:r>
                      <m:r>
                        <a:rPr lang="en-CA" sz="1800" b="0" i="1">
                          <a:latin typeface="Cambria Math"/>
                        </a:rPr>
                        <m:t>𝐶𝑜𝑢𝑛𝑐𝑖𝑙</m:t>
                      </m:r>
                      <m:r>
                        <a:rPr lang="en-CA" sz="1800" b="0" i="1">
                          <a:latin typeface="Cambria Math"/>
                        </a:rPr>
                        <m:t> 3</m:t>
                      </m:r>
                      <m:r>
                        <a:rPr lang="en-CA" sz="1800" b="0" i="1">
                          <a:latin typeface="Cambria Math"/>
                        </a:rPr>
                        <m:t>𝑌𝑅</m:t>
                      </m:r>
                      <m:r>
                        <a:rPr lang="en-CA" sz="1800" b="0" i="1">
                          <a:latin typeface="Cambria Math"/>
                        </a:rPr>
                        <m:t> </m:t>
                      </m:r>
                      <m:r>
                        <a:rPr lang="en-CA" sz="1800" b="0" i="1">
                          <a:latin typeface="Cambria Math"/>
                        </a:rPr>
                        <m:t>𝐴𝑉𝐺</m:t>
                      </m:r>
                      <m:r>
                        <a:rPr lang="en-CA" sz="1800" b="0" i="1">
                          <a:latin typeface="Cambria Math"/>
                        </a:rPr>
                        <m:t> </m:t>
                      </m:r>
                      <m:r>
                        <a:rPr lang="en-CA" sz="1800" b="0" i="1">
                          <a:latin typeface="Cambria Math"/>
                        </a:rPr>
                        <m:t>𝑝𝑒𝑟</m:t>
                      </m:r>
                      <m:r>
                        <a:rPr lang="en-CA" sz="1800" b="0" i="1">
                          <a:latin typeface="Cambria Math"/>
                        </a:rPr>
                        <m:t> </m:t>
                      </m:r>
                      <m:r>
                        <a:rPr lang="en-CA" sz="1800" b="0" i="1">
                          <a:latin typeface="Cambria Math"/>
                        </a:rPr>
                        <m:t>𝑈𝑛𝑖𝑣𝑒𝑟𝑠𝑖𝑡𝑦</m:t>
                      </m:r>
                    </m:num>
                    <m:den>
                      <m:r>
                        <a:rPr lang="en-CA" sz="1800" b="0" i="1">
                          <a:latin typeface="Cambria Math"/>
                        </a:rPr>
                        <m:t>𝑇𝑟𝑖</m:t>
                      </m:r>
                      <m:r>
                        <a:rPr lang="en-CA" sz="1800" b="0" i="1">
                          <a:latin typeface="Cambria Math"/>
                        </a:rPr>
                        <m:t>−</m:t>
                      </m:r>
                      <m:r>
                        <a:rPr lang="en-CA" sz="1800" b="0" i="1">
                          <a:latin typeface="Cambria Math"/>
                        </a:rPr>
                        <m:t>𝐶𝑜𝑢𝑛𝑐𝑖𝑙</m:t>
                      </m:r>
                      <m:r>
                        <a:rPr lang="en-CA" sz="1800" b="0" i="1">
                          <a:latin typeface="Cambria Math"/>
                        </a:rPr>
                        <m:t> 3</m:t>
                      </m:r>
                      <m:r>
                        <a:rPr lang="en-CA" sz="1800" b="0" i="1">
                          <a:latin typeface="Cambria Math"/>
                        </a:rPr>
                        <m:t>𝑌𝑅</m:t>
                      </m:r>
                      <m:r>
                        <a:rPr lang="en-CA" sz="1800" b="0" i="1">
                          <a:latin typeface="Cambria Math"/>
                        </a:rPr>
                        <m:t> </m:t>
                      </m:r>
                      <m:r>
                        <a:rPr lang="en-CA" sz="1800" b="0" i="1">
                          <a:latin typeface="Cambria Math"/>
                        </a:rPr>
                        <m:t>𝐴𝑉𝐺</m:t>
                      </m:r>
                      <m:r>
                        <a:rPr lang="en-CA" sz="1800" b="0" i="1">
                          <a:latin typeface="Cambria Math"/>
                        </a:rPr>
                        <m:t> </m:t>
                      </m:r>
                      <m:r>
                        <a:rPr lang="en-CA" sz="1800" b="0" i="1">
                          <a:latin typeface="Cambria Math"/>
                        </a:rPr>
                        <m:t>𝑂𝑛𝑡𝑎𝑟𝑖𝑜</m:t>
                      </m:r>
                      <m:r>
                        <a:rPr lang="en-CA" sz="1800" b="0" i="1">
                          <a:latin typeface="Cambria Math"/>
                        </a:rPr>
                        <m:t> </m:t>
                      </m:r>
                      <m:r>
                        <a:rPr lang="en-CA" sz="1800" b="0" i="1">
                          <a:latin typeface="Cambria Math"/>
                        </a:rPr>
                        <m:t>𝑈𝑛𝑖𝑣𝑒𝑟𝑠𝑖𝑡𝑖𝑒𝑠</m:t>
                      </m:r>
                    </m:den>
                  </m:f>
                </m:oMath>
              </a14:m>
              <a:endParaRPr lang="en-CA" sz="1800"/>
            </a:p>
          </xdr:txBody>
        </xdr:sp>
      </mc:Choice>
      <mc:Fallback xmlns="">
        <xdr:sp macro="" textlink="">
          <xdr:nvSpPr>
            <xdr:cNvPr id="4" name="TextBox 3"/>
            <xdr:cNvSpPr txBox="1"/>
          </xdr:nvSpPr>
          <xdr:spPr>
            <a:xfrm>
              <a:off x="10103705" y="7612478"/>
              <a:ext cx="7692678" cy="616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1400" i="1">
                  <a:latin typeface="+mj-lt"/>
                </a:rPr>
                <a:t>Institutional Share </a:t>
              </a:r>
              <a:r>
                <a:rPr lang="en-CA" sz="1400"/>
                <a:t>=</a:t>
              </a:r>
              <a:r>
                <a:rPr lang="en-CA" sz="1800"/>
                <a:t> </a:t>
              </a:r>
              <a:r>
                <a:rPr lang="en-CA" sz="1800" i="0">
                  <a:latin typeface="Cambria Math"/>
                </a:rPr>
                <a:t>(</a:t>
              </a:r>
              <a:r>
                <a:rPr lang="en-CA" sz="1800" b="0" i="0">
                  <a:latin typeface="Cambria Math"/>
                </a:rPr>
                <a:t>𝑇𝑟𝑖−𝐶𝑜𝑢𝑛𝑐𝑖𝑙 3𝑌𝑅 𝐴𝑉𝐺 𝑝𝑒𝑟 𝑈𝑛𝑖𝑣𝑒𝑟𝑠𝑖𝑡𝑦)/(𝑇𝑟𝑖−𝐶𝑜𝑢𝑛𝑐𝑖𝑙 3𝑌𝑅 𝐴𝑉𝐺 𝑂𝑛𝑡𝑎𝑟𝑖𝑜 𝑈𝑛𝑖𝑣𝑒𝑟𝑠𝑖𝑡𝑖𝑒𝑠)</a:t>
              </a:r>
              <a:endParaRPr lang="en-CA" sz="18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10</xdr:col>
      <xdr:colOff>688045</xdr:colOff>
      <xdr:row>29</xdr:row>
      <xdr:rowOff>153085</xdr:rowOff>
    </xdr:from>
    <xdr:ext cx="6060385" cy="1068456"/>
    <mc:AlternateContent xmlns:mc="http://schemas.openxmlformats.org/markup-compatibility/2006" xmlns:a14="http://schemas.microsoft.com/office/drawing/2010/main">
      <mc:Choice Requires="a14">
        <xdr:sp macro="" textlink="">
          <xdr:nvSpPr>
            <xdr:cNvPr id="4" name="TextBox 3"/>
            <xdr:cNvSpPr txBox="1"/>
          </xdr:nvSpPr>
          <xdr:spPr>
            <a:xfrm>
              <a:off x="6918516" y="7705850"/>
              <a:ext cx="6060385" cy="1068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1400" i="1">
                  <a:latin typeface="+mj-lt"/>
                </a:rPr>
                <a:t>Papers per Faculty =</a:t>
              </a:r>
              <a14:m>
                <m:oMath xmlns:m="http://schemas.openxmlformats.org/officeDocument/2006/math">
                  <m:f>
                    <m:fPr>
                      <m:ctrlPr>
                        <a:rPr lang="en-CA" sz="1800" i="1">
                          <a:latin typeface="Cambria Math" panose="02040503050406030204" pitchFamily="18" charset="0"/>
                        </a:rPr>
                      </m:ctrlPr>
                    </m:fPr>
                    <m:num>
                      <m:r>
                        <a:rPr lang="en-CA" sz="1800" b="0" i="1">
                          <a:latin typeface="Cambria Math"/>
                        </a:rPr>
                        <m:t> </m:t>
                      </m:r>
                      <m:r>
                        <a:rPr lang="en-CA" sz="1800" b="0" i="1">
                          <a:latin typeface="Cambria Math"/>
                        </a:rPr>
                        <m:t>𝑁𝑢𝑚𝑏𝑒𝑟</m:t>
                      </m:r>
                      <m:r>
                        <a:rPr lang="en-CA" sz="1800" b="0" i="1">
                          <a:latin typeface="Cambria Math"/>
                        </a:rPr>
                        <m:t> </m:t>
                      </m:r>
                      <m:r>
                        <a:rPr lang="en-CA" sz="1800" b="0" i="1">
                          <a:latin typeface="Cambria Math"/>
                        </a:rPr>
                        <m:t>𝑜𝑓</m:t>
                      </m:r>
                      <m:r>
                        <a:rPr lang="en-CA" sz="1800" b="0" i="1">
                          <a:latin typeface="Cambria Math"/>
                        </a:rPr>
                        <m:t> </m:t>
                      </m:r>
                      <m:r>
                        <a:rPr lang="en-CA" sz="1800" b="0" i="1">
                          <a:latin typeface="Cambria Math"/>
                        </a:rPr>
                        <m:t>𝑝𝑎𝑝𝑒𝑟𝑠</m:t>
                      </m:r>
                      <m:r>
                        <a:rPr lang="en-CA" sz="1800" b="0" i="1">
                          <a:latin typeface="Cambria Math"/>
                        </a:rPr>
                        <m:t> 5</m:t>
                      </m:r>
                      <m:r>
                        <a:rPr lang="en-CA" sz="1800" b="0" i="1">
                          <a:latin typeface="Cambria Math"/>
                        </a:rPr>
                        <m:t>𝑌𝑅</m:t>
                      </m:r>
                      <m:r>
                        <a:rPr lang="en-CA" sz="1800" b="0" i="1">
                          <a:latin typeface="Cambria Math"/>
                        </a:rPr>
                        <m:t> </m:t>
                      </m:r>
                      <m:r>
                        <a:rPr lang="en-CA" sz="1800" b="0" i="1">
                          <a:latin typeface="Cambria Math"/>
                        </a:rPr>
                        <m:t>𝐴𝑉𝐺</m:t>
                      </m:r>
                      <m:r>
                        <a:rPr lang="en-CA" sz="1800" b="0" i="1">
                          <a:latin typeface="Cambria Math"/>
                        </a:rPr>
                        <m:t> </m:t>
                      </m:r>
                      <m:d>
                        <m:dPr>
                          <m:ctrlPr>
                            <a:rPr lang="en-CA" sz="1800" b="0" i="1">
                              <a:latin typeface="Cambria Math" panose="02040503050406030204" pitchFamily="18" charset="0"/>
                            </a:rPr>
                          </m:ctrlPr>
                        </m:dPr>
                        <m:e>
                          <m:r>
                            <a:rPr lang="en-CA" sz="1800" b="0" i="1">
                              <a:latin typeface="Cambria Math"/>
                            </a:rPr>
                            <m:t>2011−15</m:t>
                          </m:r>
                        </m:e>
                      </m:d>
                    </m:num>
                    <m:den>
                      <m:eqArr>
                        <m:eqArrPr>
                          <m:ctrlPr>
                            <a:rPr lang="en-CA" sz="1800" b="0" i="1">
                              <a:latin typeface="Cambria Math" panose="02040503050406030204" pitchFamily="18" charset="0"/>
                            </a:rPr>
                          </m:ctrlPr>
                        </m:eqArrPr>
                        <m:e>
                          <m:r>
                            <a:rPr lang="en-CA" sz="1800" b="0" i="1">
                              <a:latin typeface="Cambria Math"/>
                            </a:rPr>
                            <m:t>𝐹𝑢𝑙𝑙</m:t>
                          </m:r>
                          <m:r>
                            <a:rPr lang="en-CA" sz="1800" b="0" i="1">
                              <a:latin typeface="Cambria Math"/>
                            </a:rPr>
                            <m:t>−</m:t>
                          </m:r>
                          <m:r>
                            <a:rPr lang="en-CA" sz="1800" b="0" i="1">
                              <a:latin typeface="Cambria Math"/>
                            </a:rPr>
                            <m:t>𝑇𝑖𝑚𝑒</m:t>
                          </m:r>
                          <m:r>
                            <a:rPr lang="en-CA" sz="1800" b="0" i="1">
                              <a:latin typeface="Cambria Math"/>
                            </a:rPr>
                            <m:t> </m:t>
                          </m:r>
                          <m:r>
                            <a:rPr lang="en-CA" sz="1800" b="0" i="1">
                              <a:latin typeface="Cambria Math"/>
                            </a:rPr>
                            <m:t>𝐹𝑎𝑐𝑢𝑙𝑡𝑦</m:t>
                          </m:r>
                          <m:r>
                            <a:rPr lang="en-CA" sz="1800" b="0" i="1">
                              <a:latin typeface="Cambria Math"/>
                            </a:rPr>
                            <m:t> </m:t>
                          </m:r>
                          <m:d>
                            <m:dPr>
                              <m:ctrlPr>
                                <a:rPr lang="en-CA" sz="1800" b="0" i="1">
                                  <a:latin typeface="Cambria Math" panose="02040503050406030204" pitchFamily="18" charset="0"/>
                                </a:rPr>
                              </m:ctrlPr>
                            </m:dPr>
                            <m:e>
                              <m:r>
                                <a:rPr lang="en-CA" sz="1800" b="0" i="1">
                                  <a:latin typeface="Cambria Math"/>
                                </a:rPr>
                                <m:t>2015−16</m:t>
                              </m:r>
                            </m:e>
                          </m:d>
                        </m:e>
                      </m:eqArr>
                    </m:den>
                  </m:f>
                </m:oMath>
              </a14:m>
              <a:endParaRPr lang="en-CA" sz="1800" i="1">
                <a:latin typeface="+mj-lt"/>
              </a:endParaRPr>
            </a:p>
          </xdr:txBody>
        </xdr:sp>
      </mc:Choice>
      <mc:Fallback xmlns="">
        <xdr:sp macro="" textlink="">
          <xdr:nvSpPr>
            <xdr:cNvPr id="4" name="TextBox 3"/>
            <xdr:cNvSpPr txBox="1"/>
          </xdr:nvSpPr>
          <xdr:spPr>
            <a:xfrm>
              <a:off x="6918516" y="7705850"/>
              <a:ext cx="6060385" cy="1068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1400" i="1">
                  <a:latin typeface="+mj-lt"/>
                </a:rPr>
                <a:t>Papers per Faculty =</a:t>
              </a:r>
              <a:r>
                <a:rPr lang="en-CA" sz="1800" i="0">
                  <a:latin typeface="Cambria Math"/>
                </a:rPr>
                <a:t>(</a:t>
              </a:r>
              <a:r>
                <a:rPr lang="en-CA" sz="1800" b="0" i="0">
                  <a:latin typeface="Cambria Math"/>
                </a:rPr>
                <a:t> 𝑁𝑢𝑚𝑏𝑒𝑟 𝑜𝑓 𝑝𝑎𝑝𝑒𝑟𝑠 5𝑌𝑅 𝐴𝑉𝐺 (2011−15))/█(𝐹𝑢𝑙𝑙−𝑇𝑖𝑚𝑒 𝐹𝑎𝑐𝑢𝑙𝑡𝑦 (2015−16) )</a:t>
              </a:r>
              <a:endParaRPr lang="en-CA" sz="1800" i="1">
                <a:latin typeface="+mj-lt"/>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13</xdr:col>
      <xdr:colOff>515470</xdr:colOff>
      <xdr:row>28</xdr:row>
      <xdr:rowOff>212912</xdr:rowOff>
    </xdr:from>
    <xdr:ext cx="6060385" cy="1068456"/>
    <mc:AlternateContent xmlns:mc="http://schemas.openxmlformats.org/markup-compatibility/2006" xmlns:a14="http://schemas.microsoft.com/office/drawing/2010/main">
      <mc:Choice Requires="a14">
        <xdr:sp macro="" textlink="">
          <xdr:nvSpPr>
            <xdr:cNvPr id="3" name="TextBox 2"/>
            <xdr:cNvSpPr txBox="1"/>
          </xdr:nvSpPr>
          <xdr:spPr>
            <a:xfrm>
              <a:off x="7978588" y="7597588"/>
              <a:ext cx="6060385" cy="1068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1400" i="1">
                  <a:latin typeface="+mj-lt"/>
                </a:rPr>
                <a:t>Citations per Paper =</a:t>
              </a:r>
              <a14:m>
                <m:oMath xmlns:m="http://schemas.openxmlformats.org/officeDocument/2006/math">
                  <m:f>
                    <m:fPr>
                      <m:ctrlPr>
                        <a:rPr lang="en-CA" sz="1800" i="1">
                          <a:latin typeface="Cambria Math" panose="02040503050406030204" pitchFamily="18" charset="0"/>
                        </a:rPr>
                      </m:ctrlPr>
                    </m:fPr>
                    <m:num>
                      <m:r>
                        <a:rPr lang="en-CA" sz="1800" b="0" i="1">
                          <a:latin typeface="Cambria Math"/>
                        </a:rPr>
                        <m:t> </m:t>
                      </m:r>
                      <m:r>
                        <a:rPr lang="en-CA" sz="1800" b="0" i="1">
                          <a:latin typeface="Cambria Math"/>
                        </a:rPr>
                        <m:t>𝑇𝑜𝑡𝑎𝑙</m:t>
                      </m:r>
                      <m:r>
                        <a:rPr lang="en-CA" sz="1800" b="0" i="1">
                          <a:latin typeface="Cambria Math"/>
                        </a:rPr>
                        <m:t> </m:t>
                      </m:r>
                      <m:r>
                        <a:rPr lang="en-CA" sz="1800" b="0" i="1">
                          <a:latin typeface="Cambria Math"/>
                        </a:rPr>
                        <m:t>𝑛𝑢𝑚𝑏𝑒𝑟</m:t>
                      </m:r>
                      <m:r>
                        <a:rPr lang="en-CA" sz="1800" b="0" i="1">
                          <a:latin typeface="Cambria Math"/>
                        </a:rPr>
                        <m:t> </m:t>
                      </m:r>
                      <m:r>
                        <a:rPr lang="en-CA" sz="1800" b="0" i="1">
                          <a:latin typeface="Cambria Math"/>
                        </a:rPr>
                        <m:t>𝑜𝑓</m:t>
                      </m:r>
                      <m:r>
                        <a:rPr lang="en-CA" sz="1800" b="0" i="1">
                          <a:latin typeface="Cambria Math"/>
                        </a:rPr>
                        <m:t> </m:t>
                      </m:r>
                      <m:r>
                        <a:rPr lang="en-CA" sz="1800" b="0" i="1">
                          <a:latin typeface="Cambria Math"/>
                        </a:rPr>
                        <m:t>𝑐𝑖𝑡𝑎𝑡𝑖𝑜𝑛𝑠</m:t>
                      </m:r>
                      <m:r>
                        <a:rPr lang="en-CA" sz="1800" b="0" i="1">
                          <a:latin typeface="Cambria Math"/>
                        </a:rPr>
                        <m:t> </m:t>
                      </m:r>
                      <m:d>
                        <m:dPr>
                          <m:ctrlPr>
                            <a:rPr lang="en-CA" sz="1800" b="0" i="1">
                              <a:latin typeface="Cambria Math" panose="02040503050406030204" pitchFamily="18" charset="0"/>
                            </a:rPr>
                          </m:ctrlPr>
                        </m:dPr>
                        <m:e>
                          <m:r>
                            <a:rPr lang="en-CA" sz="1800" b="0" i="1">
                              <a:latin typeface="Cambria Math"/>
                            </a:rPr>
                            <m:t>2011−15</m:t>
                          </m:r>
                        </m:e>
                      </m:d>
                    </m:num>
                    <m:den>
                      <m:eqArr>
                        <m:eqArrPr>
                          <m:ctrlPr>
                            <a:rPr lang="en-CA" sz="1800" b="0" i="1">
                              <a:latin typeface="Cambria Math" panose="02040503050406030204" pitchFamily="18" charset="0"/>
                            </a:rPr>
                          </m:ctrlPr>
                        </m:eqArrPr>
                        <m:e>
                          <m:r>
                            <a:rPr lang="en-CA" sz="1800" b="0" i="1">
                              <a:latin typeface="Cambria Math"/>
                            </a:rPr>
                            <m:t>𝑇𝑜𝑡𝑎𝑙</m:t>
                          </m:r>
                          <m:r>
                            <a:rPr lang="en-CA" sz="1800" b="0" i="1">
                              <a:latin typeface="Cambria Math"/>
                            </a:rPr>
                            <m:t> </m:t>
                          </m:r>
                          <m:r>
                            <a:rPr lang="en-CA" sz="1800" b="0" i="1">
                              <a:latin typeface="Cambria Math"/>
                            </a:rPr>
                            <m:t>𝑛𝑢𝑚𝑏𝑒𝑟</m:t>
                          </m:r>
                          <m:r>
                            <a:rPr lang="en-CA" sz="1800" b="0" i="1">
                              <a:latin typeface="Cambria Math"/>
                            </a:rPr>
                            <m:t> </m:t>
                          </m:r>
                          <m:r>
                            <a:rPr lang="en-CA" sz="1800" b="0" i="1">
                              <a:latin typeface="Cambria Math"/>
                            </a:rPr>
                            <m:t>𝑜𝑓</m:t>
                          </m:r>
                          <m:r>
                            <a:rPr lang="en-CA" sz="1800" b="0" i="1">
                              <a:latin typeface="Cambria Math"/>
                            </a:rPr>
                            <m:t> </m:t>
                          </m:r>
                          <m:r>
                            <a:rPr lang="en-CA" sz="1800" b="0" i="1">
                              <a:latin typeface="Cambria Math"/>
                            </a:rPr>
                            <m:t>𝑝𝑎𝑝𝑒𝑟𝑠</m:t>
                          </m:r>
                          <m:r>
                            <a:rPr lang="en-CA" sz="1800" b="0" i="1">
                              <a:latin typeface="Cambria Math"/>
                            </a:rPr>
                            <m:t> </m:t>
                          </m:r>
                          <m:d>
                            <m:dPr>
                              <m:ctrlPr>
                                <a:rPr lang="en-CA" sz="1800" b="0" i="1">
                                  <a:latin typeface="Cambria Math" panose="02040503050406030204" pitchFamily="18" charset="0"/>
                                </a:rPr>
                              </m:ctrlPr>
                            </m:dPr>
                            <m:e>
                              <m:r>
                                <a:rPr lang="en-CA" sz="1800" b="0" i="1">
                                  <a:latin typeface="Cambria Math"/>
                                </a:rPr>
                                <m:t>2011−15</m:t>
                              </m:r>
                            </m:e>
                          </m:d>
                        </m:e>
                      </m:eqArr>
                    </m:den>
                  </m:f>
                </m:oMath>
              </a14:m>
              <a:endParaRPr lang="en-CA" sz="1800" i="1">
                <a:latin typeface="+mj-lt"/>
              </a:endParaRPr>
            </a:p>
          </xdr:txBody>
        </xdr:sp>
      </mc:Choice>
      <mc:Fallback xmlns="">
        <xdr:sp macro="" textlink="">
          <xdr:nvSpPr>
            <xdr:cNvPr id="3" name="TextBox 2"/>
            <xdr:cNvSpPr txBox="1"/>
          </xdr:nvSpPr>
          <xdr:spPr>
            <a:xfrm>
              <a:off x="7978588" y="7597588"/>
              <a:ext cx="6060385" cy="1068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1400" i="1">
                  <a:latin typeface="+mj-lt"/>
                </a:rPr>
                <a:t>Citations per Paper =</a:t>
              </a:r>
              <a:r>
                <a:rPr lang="en-CA" sz="1800" i="0">
                  <a:latin typeface="Cambria Math"/>
                </a:rPr>
                <a:t>(</a:t>
              </a:r>
              <a:r>
                <a:rPr lang="en-CA" sz="1800" b="0" i="0">
                  <a:latin typeface="Cambria Math"/>
                </a:rPr>
                <a:t> 𝑇𝑜𝑡𝑎𝑙 𝑛𝑢𝑚𝑏𝑒𝑟 𝑜𝑓 𝑐𝑖𝑡𝑎𝑡𝑖𝑜𝑛𝑠 (2011−15))/█(𝑇𝑜𝑡𝑎𝑙 𝑛𝑢𝑚𝑏𝑒𝑟 𝑜𝑓 𝑝𝑎𝑝𝑒𝑟𝑠 (2011−15) )</a:t>
              </a:r>
              <a:endParaRPr lang="en-CA" sz="1800" i="1">
                <a:latin typeface="+mj-lt"/>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GQ32"/>
  <sheetViews>
    <sheetView showGridLines="0" tabSelected="1" zoomScale="85" zoomScaleNormal="85" zoomScaleSheetLayoutView="85" zoomScalePageLayoutView="85" workbookViewId="0">
      <selection activeCell="B4" sqref="B4:V4"/>
    </sheetView>
  </sheetViews>
  <sheetFormatPr defaultColWidth="9.140625" defaultRowHeight="15" x14ac:dyDescent="0.25"/>
  <cols>
    <col min="1" max="1" width="4.28515625" customWidth="1"/>
    <col min="2" max="2" width="23.5703125" style="1" customWidth="1"/>
    <col min="3" max="5" width="13.7109375" style="1" customWidth="1"/>
    <col min="6" max="6" width="16.5703125" style="1" customWidth="1"/>
    <col min="7" max="7" width="13.7109375" style="1" customWidth="1"/>
    <col min="8" max="8" width="13.7109375" style="77" customWidth="1"/>
    <col min="9" max="11" width="13.7109375" style="1" customWidth="1"/>
    <col min="12" max="12" width="15.85546875" style="1" customWidth="1"/>
    <col min="13" max="13" width="13.7109375" style="1" customWidth="1"/>
    <col min="14" max="14" width="13.7109375" style="77" customWidth="1"/>
    <col min="15" max="15" width="14" style="1" customWidth="1"/>
    <col min="16" max="16" width="14" style="2" customWidth="1"/>
    <col min="17" max="17" width="14" style="3" customWidth="1"/>
    <col min="18" max="18" width="16.85546875" style="3" customWidth="1"/>
    <col min="19" max="19" width="13.7109375" style="3" customWidth="1"/>
    <col min="20" max="20" width="13.7109375" style="80" customWidth="1"/>
    <col min="21" max="21" width="14.42578125" style="3" customWidth="1"/>
    <col min="22" max="22" width="13.7109375" style="46" customWidth="1"/>
    <col min="23" max="23" width="17.28515625" customWidth="1"/>
    <col min="24" max="24" width="17.28515625" style="3" customWidth="1"/>
    <col min="25" max="199" width="9.140625" style="3"/>
    <col min="200" max="16384" width="9.140625" style="1"/>
  </cols>
  <sheetData>
    <row r="2" spans="1:199" x14ac:dyDescent="0.25">
      <c r="B2" s="62" t="s">
        <v>21</v>
      </c>
    </row>
    <row r="4" spans="1:199" ht="15.75" customHeight="1" x14ac:dyDescent="0.25">
      <c r="B4" s="117" t="s">
        <v>74</v>
      </c>
      <c r="C4" s="118"/>
      <c r="D4" s="118"/>
      <c r="E4" s="118"/>
      <c r="F4" s="118"/>
      <c r="G4" s="118"/>
      <c r="H4" s="118"/>
      <c r="I4" s="118"/>
      <c r="J4" s="118"/>
      <c r="K4" s="118"/>
      <c r="L4" s="118"/>
      <c r="M4" s="118"/>
      <c r="N4" s="118"/>
      <c r="O4" s="118"/>
      <c r="P4" s="118"/>
      <c r="Q4" s="118"/>
      <c r="R4" s="118"/>
      <c r="S4" s="118"/>
      <c r="T4" s="118"/>
      <c r="U4" s="118"/>
      <c r="V4" s="118"/>
    </row>
    <row r="6" spans="1:199" s="44" customFormat="1" ht="31.5" customHeight="1" x14ac:dyDescent="0.25">
      <c r="A6" s="36"/>
      <c r="B6" s="43"/>
      <c r="C6" s="108" t="s">
        <v>18</v>
      </c>
      <c r="D6" s="109"/>
      <c r="E6" s="109"/>
      <c r="F6" s="109"/>
      <c r="G6" s="109"/>
      <c r="H6" s="110"/>
      <c r="I6" s="111" t="s">
        <v>19</v>
      </c>
      <c r="J6" s="112"/>
      <c r="K6" s="112"/>
      <c r="L6" s="112"/>
      <c r="M6" s="112"/>
      <c r="N6" s="113"/>
      <c r="O6" s="114" t="s">
        <v>20</v>
      </c>
      <c r="P6" s="115"/>
      <c r="Q6" s="115"/>
      <c r="R6" s="115"/>
      <c r="S6" s="115"/>
      <c r="T6" s="116"/>
      <c r="U6" s="119" t="s">
        <v>23</v>
      </c>
      <c r="V6" s="119"/>
      <c r="W6"/>
      <c r="X6"/>
      <c r="Y6"/>
      <c r="Z6"/>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row>
    <row r="7" spans="1:199" s="42" customFormat="1" ht="96" customHeight="1" x14ac:dyDescent="0.25">
      <c r="A7" s="36"/>
      <c r="B7" s="98" t="s">
        <v>46</v>
      </c>
      <c r="C7" s="99" t="s">
        <v>47</v>
      </c>
      <c r="D7" s="99" t="s">
        <v>48</v>
      </c>
      <c r="E7" s="99" t="s">
        <v>49</v>
      </c>
      <c r="F7" s="37" t="s">
        <v>60</v>
      </c>
      <c r="G7" s="37" t="s">
        <v>51</v>
      </c>
      <c r="H7" s="37" t="s">
        <v>50</v>
      </c>
      <c r="I7" s="100" t="s">
        <v>47</v>
      </c>
      <c r="J7" s="100" t="s">
        <v>48</v>
      </c>
      <c r="K7" s="100" t="s">
        <v>49</v>
      </c>
      <c r="L7" s="38" t="s">
        <v>60</v>
      </c>
      <c r="M7" s="38" t="s">
        <v>51</v>
      </c>
      <c r="N7" s="38" t="s">
        <v>50</v>
      </c>
      <c r="O7" s="101" t="s">
        <v>47</v>
      </c>
      <c r="P7" s="101" t="s">
        <v>48</v>
      </c>
      <c r="Q7" s="101" t="s">
        <v>49</v>
      </c>
      <c r="R7" s="39" t="s">
        <v>61</v>
      </c>
      <c r="S7" s="39" t="s">
        <v>52</v>
      </c>
      <c r="T7" s="39" t="s">
        <v>50</v>
      </c>
      <c r="U7" s="40" t="s">
        <v>62</v>
      </c>
      <c r="V7" s="40" t="s">
        <v>50</v>
      </c>
      <c r="W7" s="36"/>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row>
    <row r="8" spans="1:199" s="4" customFormat="1" ht="18" customHeight="1" x14ac:dyDescent="0.25">
      <c r="A8"/>
      <c r="B8" s="29" t="s">
        <v>0</v>
      </c>
      <c r="C8" s="94">
        <v>89000</v>
      </c>
      <c r="D8" s="95">
        <v>116000</v>
      </c>
      <c r="E8" s="94">
        <v>186792</v>
      </c>
      <c r="F8" s="94">
        <f>SUM(C8:E8)</f>
        <v>391792</v>
      </c>
      <c r="G8" s="94">
        <f>AVERAGE(C8:E8)</f>
        <v>130597.33333333333</v>
      </c>
      <c r="H8" s="74">
        <f>G8/$G$28</f>
        <v>4.811490387276095E-4</v>
      </c>
      <c r="I8" s="89">
        <v>106535.38</v>
      </c>
      <c r="J8" s="31">
        <v>81159.78</v>
      </c>
      <c r="K8" s="31">
        <v>81874.509999999995</v>
      </c>
      <c r="L8" s="31">
        <f>SUM(I8:K8)</f>
        <v>269569.67</v>
      </c>
      <c r="M8" s="89">
        <f>AVERAGE(I8:K8)</f>
        <v>89856.556666666656</v>
      </c>
      <c r="N8" s="75">
        <f>M8/$M$28</f>
        <v>2.9878763231031257E-4</v>
      </c>
      <c r="O8" s="97">
        <v>73056.070000000007</v>
      </c>
      <c r="P8" s="32">
        <v>60374.23</v>
      </c>
      <c r="Q8" s="32">
        <v>73099.69</v>
      </c>
      <c r="R8" s="32">
        <f>SUM(O8:Q8)</f>
        <v>206529.99000000002</v>
      </c>
      <c r="S8" s="32">
        <f>AVERAGE(O8:Q8)</f>
        <v>68843.33</v>
      </c>
      <c r="T8" s="76">
        <f t="shared" ref="T8:T27" si="0">S8/$S$28</f>
        <v>1.0524553005411049E-3</v>
      </c>
      <c r="U8" s="33">
        <f t="shared" ref="U8:U27" si="1">G8+M8+S8</f>
        <v>289297.21999999997</v>
      </c>
      <c r="V8" s="71">
        <f t="shared" ref="V8:V27" si="2">U8/$U$28</f>
        <v>4.5374450986925138E-4</v>
      </c>
      <c r="W8"/>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row>
    <row r="9" spans="1:199" s="4" customFormat="1" ht="18" customHeight="1" x14ac:dyDescent="0.25">
      <c r="A9"/>
      <c r="B9" s="29" t="s">
        <v>1</v>
      </c>
      <c r="C9" s="96">
        <v>2367876.12</v>
      </c>
      <c r="D9" s="95">
        <v>2721593.64</v>
      </c>
      <c r="E9" s="94">
        <v>2519793.48</v>
      </c>
      <c r="F9" s="94">
        <f t="shared" ref="F9:F27" si="3">SUM(C9:E9)</f>
        <v>7609263.2400000002</v>
      </c>
      <c r="G9" s="94">
        <f t="shared" ref="G9:G27" si="4">AVERAGE(C9:E9)</f>
        <v>2536421.08</v>
      </c>
      <c r="H9" s="74">
        <f>G9/$G$28</f>
        <v>9.3447280530264409E-3</v>
      </c>
      <c r="I9" s="89">
        <v>222000.55</v>
      </c>
      <c r="J9" s="31">
        <v>377763.85000000003</v>
      </c>
      <c r="K9" s="31">
        <v>452317.66</v>
      </c>
      <c r="L9" s="31">
        <f t="shared" ref="L9:L27" si="5">SUM(I9:K9)</f>
        <v>1052082.06</v>
      </c>
      <c r="M9" s="89">
        <f t="shared" ref="M9:M27" si="6">AVERAGE(I9:K9)</f>
        <v>350694.02</v>
      </c>
      <c r="N9" s="75">
        <f>M9/$M$28</f>
        <v>1.1661145250634326E-3</v>
      </c>
      <c r="O9" s="97">
        <v>1318473.8500000001</v>
      </c>
      <c r="P9" s="32">
        <v>1463795.77</v>
      </c>
      <c r="Q9" s="32">
        <v>1596688.25</v>
      </c>
      <c r="R9" s="32">
        <f t="shared" ref="R9:R27" si="7">SUM(O9:Q9)</f>
        <v>4378957.87</v>
      </c>
      <c r="S9" s="32">
        <f>AVERAGE(O9:Q9)</f>
        <v>1459652.6233333333</v>
      </c>
      <c r="T9" s="76">
        <f t="shared" si="0"/>
        <v>2.2314712846922068E-2</v>
      </c>
      <c r="U9" s="33">
        <f t="shared" si="1"/>
        <v>4346767.7233333336</v>
      </c>
      <c r="V9" s="71">
        <f t="shared" si="2"/>
        <v>6.8176320192062864E-3</v>
      </c>
      <c r="W9"/>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row>
    <row r="10" spans="1:199" s="4" customFormat="1" ht="18.600000000000001" customHeight="1" x14ac:dyDescent="0.25">
      <c r="A10"/>
      <c r="B10" s="29" t="s">
        <v>2</v>
      </c>
      <c r="C10" s="96">
        <v>11136227.76</v>
      </c>
      <c r="D10" s="95">
        <v>11174357.68</v>
      </c>
      <c r="E10" s="94">
        <v>11810080.359999999</v>
      </c>
      <c r="F10" s="94">
        <f t="shared" si="3"/>
        <v>34120665.799999997</v>
      </c>
      <c r="G10" s="94">
        <f t="shared" si="4"/>
        <v>11373555.266666666</v>
      </c>
      <c r="H10" s="74">
        <f t="shared" ref="H10:H26" si="8">G10/$G$28</f>
        <v>4.1902656385061514E-2</v>
      </c>
      <c r="I10" s="89">
        <v>977532.16</v>
      </c>
      <c r="J10" s="31">
        <v>809798.72</v>
      </c>
      <c r="K10" s="31">
        <v>1059681.8700000001</v>
      </c>
      <c r="L10" s="31">
        <f t="shared" si="5"/>
        <v>2847012.75</v>
      </c>
      <c r="M10" s="89">
        <f t="shared" si="6"/>
        <v>949004.25</v>
      </c>
      <c r="N10" s="75">
        <f>M10/$M$28</f>
        <v>3.1555931300794038E-3</v>
      </c>
      <c r="O10" s="97">
        <v>3519211</v>
      </c>
      <c r="P10" s="32">
        <v>3283697.8499999996</v>
      </c>
      <c r="Q10" s="32">
        <v>3618119.1599999997</v>
      </c>
      <c r="R10" s="32">
        <f t="shared" si="7"/>
        <v>10421028.01</v>
      </c>
      <c r="S10" s="32">
        <f t="shared" ref="S10:S27" si="9">AVERAGE(O10:Q10)</f>
        <v>3473676.0033333334</v>
      </c>
      <c r="T10" s="76">
        <f t="shared" si="0"/>
        <v>5.3104472460449074E-2</v>
      </c>
      <c r="U10" s="33">
        <f t="shared" si="1"/>
        <v>15796235.52</v>
      </c>
      <c r="V10" s="71">
        <f t="shared" si="2"/>
        <v>2.4775402763295339E-2</v>
      </c>
      <c r="W10"/>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row>
    <row r="11" spans="1:199" s="4" customFormat="1" ht="18.600000000000001" customHeight="1" x14ac:dyDescent="0.25">
      <c r="A11"/>
      <c r="B11" s="29" t="s">
        <v>3</v>
      </c>
      <c r="C11" s="96">
        <v>16063640.41</v>
      </c>
      <c r="D11" s="95">
        <v>15734414.710000001</v>
      </c>
      <c r="E11" s="94">
        <v>15671250.15</v>
      </c>
      <c r="F11" s="94">
        <f t="shared" si="3"/>
        <v>47469305.270000003</v>
      </c>
      <c r="G11" s="94">
        <f t="shared" si="4"/>
        <v>15823101.756666668</v>
      </c>
      <c r="H11" s="74">
        <f t="shared" si="8"/>
        <v>5.8295755400130551E-2</v>
      </c>
      <c r="I11" s="89">
        <v>3297293.63</v>
      </c>
      <c r="J11" s="31">
        <v>3238961.42</v>
      </c>
      <c r="K11" s="31">
        <v>2415426.27</v>
      </c>
      <c r="L11" s="31">
        <f t="shared" si="5"/>
        <v>8951681.3200000003</v>
      </c>
      <c r="M11" s="89">
        <f t="shared" si="6"/>
        <v>2983893.7733333334</v>
      </c>
      <c r="N11" s="75">
        <f>M11/$M$28</f>
        <v>9.921931005069131E-3</v>
      </c>
      <c r="O11" s="97">
        <v>2751718.48</v>
      </c>
      <c r="P11" s="32">
        <v>2070814.36</v>
      </c>
      <c r="Q11" s="32">
        <v>2249998.33</v>
      </c>
      <c r="R11" s="32">
        <f t="shared" si="7"/>
        <v>7072531.1699999999</v>
      </c>
      <c r="S11" s="32">
        <f t="shared" si="9"/>
        <v>2357510.39</v>
      </c>
      <c r="T11" s="76">
        <f t="shared" si="0"/>
        <v>3.6040881608083566E-2</v>
      </c>
      <c r="U11" s="33">
        <f t="shared" si="1"/>
        <v>21164505.920000002</v>
      </c>
      <c r="V11" s="71">
        <f t="shared" si="2"/>
        <v>3.3195197538694876E-2</v>
      </c>
      <c r="W11"/>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row>
    <row r="12" spans="1:199" s="4" customFormat="1" ht="18.600000000000001" customHeight="1" x14ac:dyDescent="0.25">
      <c r="A12"/>
      <c r="B12" s="29" t="s">
        <v>4</v>
      </c>
      <c r="C12" s="96">
        <v>2471834.52</v>
      </c>
      <c r="D12" s="95">
        <v>2488675.1799999997</v>
      </c>
      <c r="E12" s="94">
        <v>2448100.3000000003</v>
      </c>
      <c r="F12" s="94">
        <f t="shared" si="3"/>
        <v>7408610</v>
      </c>
      <c r="G12" s="94">
        <f t="shared" si="4"/>
        <v>2469536.6666666665</v>
      </c>
      <c r="H12" s="74">
        <f>G12/$G$28</f>
        <v>9.0983112973408199E-3</v>
      </c>
      <c r="I12" s="89">
        <v>707453.19</v>
      </c>
      <c r="J12" s="31">
        <v>1111320.2</v>
      </c>
      <c r="K12" s="31">
        <v>717227.28</v>
      </c>
      <c r="L12" s="31">
        <f t="shared" si="5"/>
        <v>2536000.67</v>
      </c>
      <c r="M12" s="89">
        <f t="shared" si="6"/>
        <v>845333.55666666664</v>
      </c>
      <c r="N12" s="75">
        <f t="shared" ref="N12:N27" si="10">M12/$M$28</f>
        <v>2.8108712516755553E-3</v>
      </c>
      <c r="O12" s="97">
        <v>1334953.3600000001</v>
      </c>
      <c r="P12" s="32">
        <v>1426792.2899999998</v>
      </c>
      <c r="Q12" s="32">
        <v>970724.22</v>
      </c>
      <c r="R12" s="32">
        <f t="shared" si="7"/>
        <v>3732469.87</v>
      </c>
      <c r="S12" s="32">
        <f t="shared" si="9"/>
        <v>1244156.6233333333</v>
      </c>
      <c r="T12" s="76">
        <f t="shared" si="0"/>
        <v>1.9020277388245011E-2</v>
      </c>
      <c r="U12" s="33">
        <f t="shared" si="1"/>
        <v>4559026.8466666667</v>
      </c>
      <c r="V12" s="71">
        <f t="shared" si="2"/>
        <v>7.1505471155980192E-3</v>
      </c>
      <c r="W12"/>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row>
    <row r="13" spans="1:199" s="4" customFormat="1" ht="18.600000000000001" customHeight="1" x14ac:dyDescent="0.25">
      <c r="A13"/>
      <c r="B13" s="29" t="s">
        <v>5</v>
      </c>
      <c r="C13" s="96">
        <v>2784724.12</v>
      </c>
      <c r="D13" s="95">
        <v>3109859.9899999998</v>
      </c>
      <c r="E13" s="94">
        <v>3573074.43</v>
      </c>
      <c r="F13" s="94">
        <f t="shared" si="3"/>
        <v>9467658.5399999991</v>
      </c>
      <c r="G13" s="94">
        <f t="shared" si="4"/>
        <v>3155886.1799999997</v>
      </c>
      <c r="H13" s="74">
        <f t="shared" si="8"/>
        <v>1.162697248928575E-2</v>
      </c>
      <c r="I13" s="89">
        <v>825538.07</v>
      </c>
      <c r="J13" s="31">
        <v>693288.34</v>
      </c>
      <c r="K13" s="31">
        <v>778143.5</v>
      </c>
      <c r="L13" s="31">
        <f t="shared" si="5"/>
        <v>2296969.91</v>
      </c>
      <c r="M13" s="89">
        <f t="shared" si="6"/>
        <v>765656.63666666672</v>
      </c>
      <c r="N13" s="75">
        <f t="shared" si="10"/>
        <v>2.5459325631734904E-3</v>
      </c>
      <c r="O13" s="97">
        <v>420260.36</v>
      </c>
      <c r="P13" s="32">
        <v>465351.14999999997</v>
      </c>
      <c r="Q13" s="32">
        <v>572983.98</v>
      </c>
      <c r="R13" s="32">
        <f t="shared" si="7"/>
        <v>1458595.49</v>
      </c>
      <c r="S13" s="32">
        <f t="shared" si="9"/>
        <v>486198.49666666664</v>
      </c>
      <c r="T13" s="76">
        <f t="shared" si="0"/>
        <v>7.4328505743686433E-3</v>
      </c>
      <c r="U13" s="33">
        <f t="shared" si="1"/>
        <v>4407741.3133333335</v>
      </c>
      <c r="V13" s="71">
        <f t="shared" si="2"/>
        <v>6.9132652634853664E-3</v>
      </c>
      <c r="W1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row>
    <row r="14" spans="1:199" s="4" customFormat="1" ht="18.600000000000001" customHeight="1" x14ac:dyDescent="0.25">
      <c r="A14"/>
      <c r="B14" s="29" t="s">
        <v>6</v>
      </c>
      <c r="C14" s="96">
        <v>23496697.280000001</v>
      </c>
      <c r="D14" s="95">
        <v>26359490.82</v>
      </c>
      <c r="E14" s="94">
        <v>24846928.969999999</v>
      </c>
      <c r="F14" s="94">
        <f t="shared" si="3"/>
        <v>74703117.069999993</v>
      </c>
      <c r="G14" s="94">
        <f t="shared" si="4"/>
        <v>24901039.02333333</v>
      </c>
      <c r="H14" s="74">
        <f t="shared" si="8"/>
        <v>9.1740854760144597E-2</v>
      </c>
      <c r="I14" s="89">
        <v>38211531.43</v>
      </c>
      <c r="J14" s="31">
        <v>38947023.919999994</v>
      </c>
      <c r="K14" s="31">
        <v>37804761.760000005</v>
      </c>
      <c r="L14" s="31">
        <f t="shared" si="5"/>
        <v>114963317.11</v>
      </c>
      <c r="M14" s="89">
        <f t="shared" si="6"/>
        <v>38321105.703333333</v>
      </c>
      <c r="N14" s="75">
        <f t="shared" si="10"/>
        <v>0.12742389498728307</v>
      </c>
      <c r="O14" s="97">
        <v>3567778.36</v>
      </c>
      <c r="P14" s="32">
        <v>3688933.9600000004</v>
      </c>
      <c r="Q14" s="32">
        <v>3919408.08</v>
      </c>
      <c r="R14" s="32">
        <f t="shared" si="7"/>
        <v>11176120.4</v>
      </c>
      <c r="S14" s="32">
        <f t="shared" si="9"/>
        <v>3725373.4666666668</v>
      </c>
      <c r="T14" s="76">
        <f t="shared" si="0"/>
        <v>5.6952344569742991E-2</v>
      </c>
      <c r="U14" s="33">
        <f t="shared" si="1"/>
        <v>66947518.193333328</v>
      </c>
      <c r="V14" s="71">
        <f t="shared" si="2"/>
        <v>0.10500297524323539</v>
      </c>
      <c r="W14"/>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row>
    <row r="15" spans="1:199" s="4" customFormat="1" ht="18.600000000000001" customHeight="1" x14ac:dyDescent="0.25">
      <c r="A15"/>
      <c r="B15" s="29" t="s">
        <v>7</v>
      </c>
      <c r="C15" s="96">
        <v>297292.52</v>
      </c>
      <c r="D15" s="95">
        <v>320475.82</v>
      </c>
      <c r="E15" s="94">
        <v>391168.96</v>
      </c>
      <c r="F15" s="94">
        <f t="shared" si="3"/>
        <v>1008937.3</v>
      </c>
      <c r="G15" s="94">
        <f t="shared" si="4"/>
        <v>336312.43333333335</v>
      </c>
      <c r="H15" s="74">
        <f t="shared" si="8"/>
        <v>1.2390483012196007E-3</v>
      </c>
      <c r="I15" s="89">
        <v>319702.77999999997</v>
      </c>
      <c r="J15" s="31">
        <v>181034.72</v>
      </c>
      <c r="K15" s="31">
        <v>732.62</v>
      </c>
      <c r="L15" s="31">
        <f t="shared" si="5"/>
        <v>501470.12</v>
      </c>
      <c r="M15" s="89">
        <f t="shared" si="6"/>
        <v>167156.70666666667</v>
      </c>
      <c r="N15" s="75">
        <f t="shared" si="10"/>
        <v>5.5582317487411822E-4</v>
      </c>
      <c r="O15" s="97">
        <v>238073.46</v>
      </c>
      <c r="P15" s="32">
        <v>234295.19</v>
      </c>
      <c r="Q15" s="32">
        <v>317244.21999999997</v>
      </c>
      <c r="R15" s="32">
        <f t="shared" si="7"/>
        <v>789612.87</v>
      </c>
      <c r="S15" s="32">
        <f t="shared" si="9"/>
        <v>263204.28999999998</v>
      </c>
      <c r="T15" s="76">
        <f t="shared" si="0"/>
        <v>4.0237848769903795E-3</v>
      </c>
      <c r="U15" s="33">
        <f t="shared" si="1"/>
        <v>766673.42999999993</v>
      </c>
      <c r="V15" s="71">
        <f t="shared" si="2"/>
        <v>1.2024790964985E-3</v>
      </c>
      <c r="W15"/>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row>
    <row r="16" spans="1:199" s="4" customFormat="1" ht="18.600000000000001" customHeight="1" x14ac:dyDescent="0.25">
      <c r="A16"/>
      <c r="B16" s="29" t="s">
        <v>70</v>
      </c>
      <c r="C16" s="96">
        <v>95029.91</v>
      </c>
      <c r="D16" s="95">
        <v>202246.88</v>
      </c>
      <c r="E16" s="94">
        <v>58333.34</v>
      </c>
      <c r="F16" s="94">
        <f t="shared" si="3"/>
        <v>355610.13</v>
      </c>
      <c r="G16" s="94">
        <f t="shared" si="4"/>
        <v>118536.71</v>
      </c>
      <c r="H16" s="74">
        <f t="shared" si="8"/>
        <v>4.3671507384351969E-4</v>
      </c>
      <c r="I16" s="89">
        <v>0</v>
      </c>
      <c r="J16" s="89">
        <v>0</v>
      </c>
      <c r="K16" s="89">
        <v>0</v>
      </c>
      <c r="L16" s="31">
        <f t="shared" si="5"/>
        <v>0</v>
      </c>
      <c r="M16" s="89">
        <f t="shared" si="6"/>
        <v>0</v>
      </c>
      <c r="N16" s="75">
        <f t="shared" si="10"/>
        <v>0</v>
      </c>
      <c r="O16" s="97">
        <v>403787.45999999996</v>
      </c>
      <c r="P16" s="32">
        <v>432656.98</v>
      </c>
      <c r="Q16" s="32">
        <v>390766.9</v>
      </c>
      <c r="R16" s="32">
        <f t="shared" si="7"/>
        <v>1227211.3399999999</v>
      </c>
      <c r="S16" s="32">
        <f t="shared" si="9"/>
        <v>409070.4466666666</v>
      </c>
      <c r="T16" s="76">
        <f t="shared" si="0"/>
        <v>6.2537410652426404E-3</v>
      </c>
      <c r="U16" s="33">
        <f t="shared" si="1"/>
        <v>527607.15666666662</v>
      </c>
      <c r="V16" s="71">
        <f t="shared" si="2"/>
        <v>8.2751866991748484E-4</v>
      </c>
      <c r="W16"/>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row>
    <row r="17" spans="1:199" s="4" customFormat="1" ht="18.600000000000001" customHeight="1" x14ac:dyDescent="0.25">
      <c r="A17"/>
      <c r="B17" s="29" t="s">
        <v>8</v>
      </c>
      <c r="C17" s="96">
        <v>19010505.109999999</v>
      </c>
      <c r="D17" s="95">
        <v>18443043.460000001</v>
      </c>
      <c r="E17" s="94">
        <v>18983461.68</v>
      </c>
      <c r="F17" s="94">
        <f t="shared" si="3"/>
        <v>56437010.25</v>
      </c>
      <c r="G17" s="94">
        <f t="shared" si="4"/>
        <v>18812336.75</v>
      </c>
      <c r="H17" s="74">
        <f t="shared" si="8"/>
        <v>6.9308748597336711E-2</v>
      </c>
      <c r="I17" s="89">
        <v>39147690.130000003</v>
      </c>
      <c r="J17" s="31">
        <v>39729385.149999999</v>
      </c>
      <c r="K17" s="31">
        <v>41971439.589999996</v>
      </c>
      <c r="L17" s="31">
        <f t="shared" si="5"/>
        <v>120848514.87</v>
      </c>
      <c r="M17" s="89">
        <f t="shared" si="6"/>
        <v>40282838.289999999</v>
      </c>
      <c r="N17" s="75">
        <f>M17/$M$28</f>
        <v>0.13394697417637863</v>
      </c>
      <c r="O17" s="97">
        <v>6537412.4199999999</v>
      </c>
      <c r="P17" s="32">
        <v>6493592.3200000003</v>
      </c>
      <c r="Q17" s="32">
        <v>6696958.5499999998</v>
      </c>
      <c r="R17" s="32">
        <f t="shared" si="7"/>
        <v>19727963.289999999</v>
      </c>
      <c r="S17" s="32">
        <f t="shared" si="9"/>
        <v>6575987.7633333327</v>
      </c>
      <c r="T17" s="76">
        <f t="shared" si="0"/>
        <v>0.10053164450083416</v>
      </c>
      <c r="U17" s="33">
        <f t="shared" si="1"/>
        <v>65671162.803333335</v>
      </c>
      <c r="V17" s="71">
        <f>U17/$U$28</f>
        <v>0.10300109202135541</v>
      </c>
      <c r="W17"/>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row>
    <row r="18" spans="1:199" s="4" customFormat="1" ht="18.600000000000001" customHeight="1" x14ac:dyDescent="0.25">
      <c r="A18"/>
      <c r="B18" s="29" t="s">
        <v>9</v>
      </c>
      <c r="C18" s="96">
        <v>2797541.01</v>
      </c>
      <c r="D18" s="95">
        <v>2831006.64</v>
      </c>
      <c r="E18" s="94">
        <v>3567413.71</v>
      </c>
      <c r="F18" s="94">
        <f t="shared" si="3"/>
        <v>9195961.3599999994</v>
      </c>
      <c r="G18" s="94">
        <f t="shared" si="4"/>
        <v>3065320.4533333331</v>
      </c>
      <c r="H18" s="74">
        <f t="shared" si="8"/>
        <v>1.1293308614112183E-2</v>
      </c>
      <c r="I18" s="89">
        <v>163468.32</v>
      </c>
      <c r="J18" s="31">
        <v>201572.05</v>
      </c>
      <c r="K18" s="31">
        <v>232637.4</v>
      </c>
      <c r="L18" s="31">
        <f t="shared" si="5"/>
        <v>597677.77</v>
      </c>
      <c r="M18" s="89">
        <f t="shared" si="6"/>
        <v>199225.92333333334</v>
      </c>
      <c r="N18" s="75">
        <f t="shared" si="10"/>
        <v>6.6245852429469381E-4</v>
      </c>
      <c r="O18" s="97">
        <v>421182.49</v>
      </c>
      <c r="P18" s="32">
        <v>599523.31999999995</v>
      </c>
      <c r="Q18" s="32">
        <v>759927.44000000006</v>
      </c>
      <c r="R18" s="32">
        <f t="shared" si="7"/>
        <v>1780633.25</v>
      </c>
      <c r="S18" s="32">
        <f t="shared" si="9"/>
        <v>593544.41666666663</v>
      </c>
      <c r="T18" s="76">
        <f t="shared" si="0"/>
        <v>9.0739214304045353E-3</v>
      </c>
      <c r="U18" s="33">
        <f t="shared" si="1"/>
        <v>3858090.793333333</v>
      </c>
      <c r="V18" s="71">
        <f t="shared" si="2"/>
        <v>6.0511729634045719E-3</v>
      </c>
      <c r="W18"/>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row>
    <row r="19" spans="1:199" s="4" customFormat="1" ht="18.600000000000001" customHeight="1" x14ac:dyDescent="0.25">
      <c r="A19"/>
      <c r="B19" s="29" t="s">
        <v>10</v>
      </c>
      <c r="C19" s="96">
        <v>28189682.98</v>
      </c>
      <c r="D19" s="95">
        <v>29273729.550000001</v>
      </c>
      <c r="E19" s="94">
        <v>27925011.039999999</v>
      </c>
      <c r="F19" s="94">
        <f t="shared" si="3"/>
        <v>85388423.569999993</v>
      </c>
      <c r="G19" s="94">
        <f t="shared" si="4"/>
        <v>28462807.856666666</v>
      </c>
      <c r="H19" s="74">
        <f t="shared" si="8"/>
        <v>0.10486318740344737</v>
      </c>
      <c r="I19" s="89">
        <v>13254044.569999998</v>
      </c>
      <c r="J19" s="31">
        <v>12127457.16</v>
      </c>
      <c r="K19" s="31">
        <v>12420166.540000001</v>
      </c>
      <c r="L19" s="31">
        <f t="shared" si="5"/>
        <v>37801668.269999996</v>
      </c>
      <c r="M19" s="89">
        <f t="shared" si="6"/>
        <v>12600556.089999998</v>
      </c>
      <c r="N19" s="75">
        <f t="shared" si="10"/>
        <v>4.1898893743399133E-2</v>
      </c>
      <c r="O19" s="97">
        <v>3593984.65</v>
      </c>
      <c r="P19" s="32">
        <v>3773626.28</v>
      </c>
      <c r="Q19" s="32">
        <v>4278400.8599999994</v>
      </c>
      <c r="R19" s="32">
        <f t="shared" si="7"/>
        <v>11646011.789999999</v>
      </c>
      <c r="S19" s="32">
        <f t="shared" si="9"/>
        <v>3882003.9299999997</v>
      </c>
      <c r="T19" s="76">
        <f t="shared" si="0"/>
        <v>5.9346862112130541E-2</v>
      </c>
      <c r="U19" s="33">
        <f t="shared" si="1"/>
        <v>44945367.876666665</v>
      </c>
      <c r="V19" s="71">
        <f t="shared" si="2"/>
        <v>7.0493985106705528E-2</v>
      </c>
      <c r="W19"/>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row>
    <row r="20" spans="1:199" s="4" customFormat="1" ht="18.600000000000001" customHeight="1" x14ac:dyDescent="0.25">
      <c r="A20"/>
      <c r="B20" s="29" t="s">
        <v>11</v>
      </c>
      <c r="C20" s="96">
        <v>6897051.8399999999</v>
      </c>
      <c r="D20" s="95">
        <v>6919996.9500000002</v>
      </c>
      <c r="E20" s="94">
        <v>6983871.1299999999</v>
      </c>
      <c r="F20" s="94">
        <f t="shared" si="3"/>
        <v>20800919.919999998</v>
      </c>
      <c r="G20" s="94">
        <f t="shared" si="4"/>
        <v>6933639.9733333327</v>
      </c>
      <c r="H20" s="74">
        <f t="shared" si="8"/>
        <v>2.5545040797560908E-2</v>
      </c>
      <c r="I20" s="89">
        <v>7244551.54</v>
      </c>
      <c r="J20" s="31">
        <v>7896716.5700000003</v>
      </c>
      <c r="K20" s="31">
        <v>8436759.1600000001</v>
      </c>
      <c r="L20" s="31">
        <f t="shared" si="5"/>
        <v>23578027.27</v>
      </c>
      <c r="M20" s="89">
        <f t="shared" si="6"/>
        <v>7859342.4233333329</v>
      </c>
      <c r="N20" s="75">
        <f t="shared" si="10"/>
        <v>2.6133588925457689E-2</v>
      </c>
      <c r="O20" s="97">
        <v>2630472.7999999998</v>
      </c>
      <c r="P20" s="32">
        <v>2669736.69</v>
      </c>
      <c r="Q20" s="32">
        <v>2551277.3800000004</v>
      </c>
      <c r="R20" s="32">
        <f t="shared" si="7"/>
        <v>7851486.870000001</v>
      </c>
      <c r="S20" s="32">
        <f t="shared" si="9"/>
        <v>2617162.2900000005</v>
      </c>
      <c r="T20" s="76">
        <f t="shared" si="0"/>
        <v>4.0010358657647689E-2</v>
      </c>
      <c r="U20" s="33">
        <f t="shared" si="1"/>
        <v>17410144.686666664</v>
      </c>
      <c r="V20" s="71">
        <f t="shared" si="2"/>
        <v>2.7306717871690287E-2</v>
      </c>
      <c r="W20"/>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row>
    <row r="21" spans="1:199" s="4" customFormat="1" ht="18.600000000000001" customHeight="1" x14ac:dyDescent="0.25">
      <c r="A21"/>
      <c r="B21" s="73" t="s">
        <v>12</v>
      </c>
      <c r="C21" s="94">
        <v>65879122.200000003</v>
      </c>
      <c r="D21" s="95">
        <v>64828786.850000001</v>
      </c>
      <c r="E21" s="94">
        <v>64750521.259999998</v>
      </c>
      <c r="F21" s="94">
        <f t="shared" si="3"/>
        <v>195458430.31</v>
      </c>
      <c r="G21" s="94">
        <f t="shared" si="4"/>
        <v>65152810.103333332</v>
      </c>
      <c r="H21" s="74">
        <f t="shared" si="8"/>
        <v>0.24003715199612027</v>
      </c>
      <c r="I21" s="89">
        <v>150070550.97</v>
      </c>
      <c r="J21" s="31">
        <v>161953422.19999999</v>
      </c>
      <c r="K21" s="31">
        <v>163225925.32000002</v>
      </c>
      <c r="L21" s="31">
        <f t="shared" si="5"/>
        <v>475249898.49000001</v>
      </c>
      <c r="M21" s="89">
        <f t="shared" si="6"/>
        <v>158416632.83000001</v>
      </c>
      <c r="N21" s="75">
        <f t="shared" si="10"/>
        <v>0.52676101107941231</v>
      </c>
      <c r="O21" s="97">
        <v>15936886.610000001</v>
      </c>
      <c r="P21" s="32">
        <v>16244729.729999999</v>
      </c>
      <c r="Q21" s="32">
        <v>15552517.84</v>
      </c>
      <c r="R21" s="32">
        <f t="shared" si="7"/>
        <v>47734134.18</v>
      </c>
      <c r="S21" s="32">
        <f t="shared" si="9"/>
        <v>15911378.060000001</v>
      </c>
      <c r="T21" s="76">
        <f t="shared" si="0"/>
        <v>0.24324817201841403</v>
      </c>
      <c r="U21" s="33">
        <f t="shared" si="1"/>
        <v>239480820.99333334</v>
      </c>
      <c r="V21" s="71">
        <f t="shared" si="2"/>
        <v>0.3756106185351728</v>
      </c>
      <c r="W21"/>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row>
    <row r="22" spans="1:199" s="4" customFormat="1" ht="18.600000000000001" customHeight="1" x14ac:dyDescent="0.25">
      <c r="A22"/>
      <c r="B22" s="29" t="s">
        <v>13</v>
      </c>
      <c r="C22" s="96">
        <v>2657091.21</v>
      </c>
      <c r="D22" s="95">
        <v>3256230.2</v>
      </c>
      <c r="E22" s="94">
        <v>3014143.08</v>
      </c>
      <c r="F22" s="94">
        <f t="shared" si="3"/>
        <v>8927464.4900000002</v>
      </c>
      <c r="G22" s="94">
        <f t="shared" si="4"/>
        <v>2975821.4966666666</v>
      </c>
      <c r="H22" s="74">
        <f t="shared" si="8"/>
        <v>1.0963574952113286E-2</v>
      </c>
      <c r="I22" s="89">
        <v>310848.7</v>
      </c>
      <c r="J22" s="31">
        <v>280560.15000000002</v>
      </c>
      <c r="K22" s="31">
        <v>128981.63999999998</v>
      </c>
      <c r="L22" s="31">
        <f t="shared" si="5"/>
        <v>720390.49000000011</v>
      </c>
      <c r="M22" s="89">
        <f t="shared" si="6"/>
        <v>240130.16333333336</v>
      </c>
      <c r="N22" s="75">
        <f t="shared" si="10"/>
        <v>7.9847175999423804E-4</v>
      </c>
      <c r="O22" s="97">
        <v>995551.2300000001</v>
      </c>
      <c r="P22" s="32">
        <v>1105004.77</v>
      </c>
      <c r="Q22" s="32">
        <v>955788.63</v>
      </c>
      <c r="R22" s="32">
        <f t="shared" si="7"/>
        <v>3056344.63</v>
      </c>
      <c r="S22" s="32">
        <f t="shared" si="9"/>
        <v>1018781.5433333333</v>
      </c>
      <c r="T22" s="76">
        <f t="shared" si="0"/>
        <v>1.5574813643886982E-2</v>
      </c>
      <c r="U22" s="33">
        <f t="shared" si="1"/>
        <v>4234733.2033333331</v>
      </c>
      <c r="V22" s="71">
        <f t="shared" si="2"/>
        <v>6.6419129149375448E-3</v>
      </c>
      <c r="W22"/>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row>
    <row r="23" spans="1:199" s="4" customFormat="1" ht="18.600000000000001" customHeight="1" x14ac:dyDescent="0.25">
      <c r="A23"/>
      <c r="B23" s="29" t="s">
        <v>14</v>
      </c>
      <c r="C23" s="96">
        <v>39608705.010000005</v>
      </c>
      <c r="D23" s="95">
        <v>43872037.299999997</v>
      </c>
      <c r="E23" s="94">
        <v>41208738.309999995</v>
      </c>
      <c r="F23" s="94">
        <f t="shared" si="3"/>
        <v>124689480.62</v>
      </c>
      <c r="G23" s="94">
        <f t="shared" si="4"/>
        <v>41563160.206666671</v>
      </c>
      <c r="H23" s="74">
        <f t="shared" si="8"/>
        <v>0.15312774058622408</v>
      </c>
      <c r="I23" s="89">
        <v>5465417.2399999993</v>
      </c>
      <c r="J23" s="31">
        <v>5769472.96</v>
      </c>
      <c r="K23" s="31">
        <v>5289420.54</v>
      </c>
      <c r="L23" s="31">
        <f t="shared" si="5"/>
        <v>16524310.739999998</v>
      </c>
      <c r="M23" s="89">
        <f t="shared" si="6"/>
        <v>5508103.5799999991</v>
      </c>
      <c r="N23" s="75">
        <f t="shared" si="10"/>
        <v>1.831533822616049E-2</v>
      </c>
      <c r="O23" s="97">
        <v>4745413.7899999991</v>
      </c>
      <c r="P23" s="32">
        <v>5323347.75</v>
      </c>
      <c r="Q23" s="32">
        <v>5259568.26</v>
      </c>
      <c r="R23" s="32">
        <f t="shared" si="7"/>
        <v>15328329.799999999</v>
      </c>
      <c r="S23" s="32">
        <f t="shared" si="9"/>
        <v>5109443.2666666666</v>
      </c>
      <c r="T23" s="76">
        <f t="shared" si="0"/>
        <v>7.8111570849599979E-2</v>
      </c>
      <c r="U23" s="33">
        <f t="shared" si="1"/>
        <v>52180707.053333335</v>
      </c>
      <c r="V23" s="71">
        <f t="shared" si="2"/>
        <v>8.1842159930004599E-2</v>
      </c>
      <c r="W2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row>
    <row r="24" spans="1:199" s="4" customFormat="1" ht="18.600000000000001" customHeight="1" x14ac:dyDescent="0.25">
      <c r="A24"/>
      <c r="B24" s="29" t="s">
        <v>71</v>
      </c>
      <c r="C24" s="96">
        <v>21210007.16</v>
      </c>
      <c r="D24" s="95">
        <v>24797618.809999999</v>
      </c>
      <c r="E24" s="94">
        <v>24980346.43</v>
      </c>
      <c r="F24" s="94">
        <f t="shared" si="3"/>
        <v>70987972.400000006</v>
      </c>
      <c r="G24" s="94">
        <f t="shared" si="4"/>
        <v>23662657.466666669</v>
      </c>
      <c r="H24" s="74">
        <f t="shared" si="8"/>
        <v>8.7178387209238775E-2</v>
      </c>
      <c r="I24" s="89">
        <v>26326965.82</v>
      </c>
      <c r="J24" s="31">
        <v>26303673.670000002</v>
      </c>
      <c r="K24" s="31">
        <v>25124452.969999999</v>
      </c>
      <c r="L24" s="31">
        <f t="shared" si="5"/>
        <v>77755092.460000008</v>
      </c>
      <c r="M24" s="89">
        <f t="shared" si="6"/>
        <v>25918364.153333336</v>
      </c>
      <c r="N24" s="75">
        <f t="shared" si="10"/>
        <v>8.6182766689564302E-2</v>
      </c>
      <c r="O24" s="97">
        <v>4566370.3199999994</v>
      </c>
      <c r="P24" s="32">
        <v>4469988.17</v>
      </c>
      <c r="Q24" s="32">
        <v>4773081.8899999997</v>
      </c>
      <c r="R24" s="32">
        <f t="shared" si="7"/>
        <v>13809440.379999999</v>
      </c>
      <c r="S24" s="32">
        <f t="shared" si="9"/>
        <v>4603146.793333333</v>
      </c>
      <c r="T24" s="76">
        <f t="shared" si="0"/>
        <v>7.0371468692935923E-2</v>
      </c>
      <c r="U24" s="33">
        <f t="shared" si="1"/>
        <v>54184168.413333341</v>
      </c>
      <c r="V24" s="71">
        <f t="shared" si="2"/>
        <v>8.4984463173828323E-2</v>
      </c>
      <c r="W24"/>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row>
    <row r="25" spans="1:199" s="4" customFormat="1" ht="18.600000000000001" customHeight="1" x14ac:dyDescent="0.25">
      <c r="A25"/>
      <c r="B25" s="29" t="s">
        <v>15</v>
      </c>
      <c r="C25" s="96">
        <v>2123604.63</v>
      </c>
      <c r="D25" s="95">
        <v>2350699.65</v>
      </c>
      <c r="E25" s="94">
        <v>2448330.48</v>
      </c>
      <c r="F25" s="94">
        <f t="shared" si="3"/>
        <v>6922634.7599999998</v>
      </c>
      <c r="G25" s="94">
        <f t="shared" si="4"/>
        <v>2307544.92</v>
      </c>
      <c r="H25" s="74">
        <f t="shared" si="8"/>
        <v>8.5014983977118874E-3</v>
      </c>
      <c r="I25" s="89">
        <v>643300.98</v>
      </c>
      <c r="J25" s="31">
        <v>497741.27</v>
      </c>
      <c r="K25" s="31">
        <v>541089.24</v>
      </c>
      <c r="L25" s="31">
        <f t="shared" si="5"/>
        <v>1682131.49</v>
      </c>
      <c r="M25" s="89">
        <f t="shared" si="6"/>
        <v>560710.4966666667</v>
      </c>
      <c r="N25" s="75">
        <f t="shared" si="10"/>
        <v>1.8644533902190048E-3</v>
      </c>
      <c r="O25" s="97">
        <v>2094317.19</v>
      </c>
      <c r="P25" s="32">
        <v>2212939.38</v>
      </c>
      <c r="Q25" s="32">
        <v>2614267.46</v>
      </c>
      <c r="R25" s="32">
        <f t="shared" si="7"/>
        <v>6921524.0300000003</v>
      </c>
      <c r="S25" s="32">
        <f t="shared" si="9"/>
        <v>2307174.6766666668</v>
      </c>
      <c r="T25" s="76">
        <f t="shared" si="0"/>
        <v>3.5271364963490918E-2</v>
      </c>
      <c r="U25" s="33">
        <f t="shared" si="1"/>
        <v>5175430.0933333337</v>
      </c>
      <c r="V25" s="71">
        <f t="shared" si="2"/>
        <v>8.1173368726533482E-3</v>
      </c>
      <c r="W25"/>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row>
    <row r="26" spans="1:199" s="4" customFormat="1" ht="18.75" customHeight="1" x14ac:dyDescent="0.25">
      <c r="A26"/>
      <c r="B26" s="133" t="s">
        <v>16</v>
      </c>
      <c r="C26" s="96">
        <v>7338235.3100000005</v>
      </c>
      <c r="D26" s="95">
        <v>7084102.6699999999</v>
      </c>
      <c r="E26" s="94">
        <v>7336035.2299999995</v>
      </c>
      <c r="F26" s="94">
        <f t="shared" si="3"/>
        <v>21758373.210000001</v>
      </c>
      <c r="G26" s="94">
        <f t="shared" si="4"/>
        <v>7252791.0700000003</v>
      </c>
      <c r="H26" s="134">
        <f t="shared" si="8"/>
        <v>2.6720862994313491E-2</v>
      </c>
      <c r="I26" s="89">
        <v>891232.27999999991</v>
      </c>
      <c r="J26" s="31">
        <v>840928.25</v>
      </c>
      <c r="K26" s="31">
        <v>474906.53</v>
      </c>
      <c r="L26" s="31">
        <f t="shared" si="5"/>
        <v>2207067.0599999996</v>
      </c>
      <c r="M26" s="89">
        <f t="shared" si="6"/>
        <v>735689.0199999999</v>
      </c>
      <c r="N26" s="135">
        <f t="shared" si="10"/>
        <v>2.4462853747882042E-3</v>
      </c>
      <c r="O26" s="97">
        <v>1290088.5899999999</v>
      </c>
      <c r="P26" s="32">
        <v>1290800.77</v>
      </c>
      <c r="Q26" s="32">
        <v>1556192.3</v>
      </c>
      <c r="R26" s="32">
        <f t="shared" si="7"/>
        <v>4137081.66</v>
      </c>
      <c r="S26" s="32">
        <f t="shared" si="9"/>
        <v>1379027.22</v>
      </c>
      <c r="T26" s="135">
        <f t="shared" si="0"/>
        <v>2.1082136893718888E-2</v>
      </c>
      <c r="U26" s="33">
        <f t="shared" si="1"/>
        <v>9367507.3100000005</v>
      </c>
      <c r="V26" s="136">
        <f t="shared" si="2"/>
        <v>1.4692346553045273E-2</v>
      </c>
      <c r="W26"/>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row>
    <row r="27" spans="1:199" s="4" customFormat="1" ht="18.600000000000001" customHeight="1" x14ac:dyDescent="0.25">
      <c r="A27"/>
      <c r="B27" s="29" t="s">
        <v>17</v>
      </c>
      <c r="C27" s="96">
        <v>9434708.5199999996</v>
      </c>
      <c r="D27" s="95">
        <v>10961083.92</v>
      </c>
      <c r="E27" s="94">
        <v>10786652.449999999</v>
      </c>
      <c r="F27" s="94">
        <f t="shared" si="3"/>
        <v>31182444.889999997</v>
      </c>
      <c r="G27" s="94">
        <f t="shared" si="4"/>
        <v>10394148.296666665</v>
      </c>
      <c r="H27" s="74">
        <f>G27/$G$28</f>
        <v>3.8294307653040788E-2</v>
      </c>
      <c r="I27" s="89">
        <v>4236096.83</v>
      </c>
      <c r="J27" s="89">
        <v>3921039.17</v>
      </c>
      <c r="K27" s="89">
        <v>3671588.8200000003</v>
      </c>
      <c r="L27" s="31">
        <f t="shared" si="5"/>
        <v>11828724.82</v>
      </c>
      <c r="M27" s="89">
        <f t="shared" si="6"/>
        <v>3942908.2733333334</v>
      </c>
      <c r="N27" s="75">
        <f t="shared" si="10"/>
        <v>1.3110809840803043E-2</v>
      </c>
      <c r="O27" s="97">
        <v>8035378.3799999999</v>
      </c>
      <c r="P27" s="32">
        <v>7670840.2199999997</v>
      </c>
      <c r="Q27" s="32">
        <v>8074127.6299999999</v>
      </c>
      <c r="R27" s="32">
        <f t="shared" si="7"/>
        <v>23780346.23</v>
      </c>
      <c r="S27" s="32">
        <f t="shared" si="9"/>
        <v>7926782.0766666671</v>
      </c>
      <c r="T27" s="76">
        <f t="shared" si="0"/>
        <v>0.12118216554635083</v>
      </c>
      <c r="U27" s="33">
        <f t="shared" si="1"/>
        <v>22263838.646666665</v>
      </c>
      <c r="V27" s="71">
        <f t="shared" si="2"/>
        <v>3.4919431837401906E-2</v>
      </c>
      <c r="W27"/>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row>
    <row r="28" spans="1:199" s="4" customFormat="1" ht="18.600000000000001" customHeight="1" x14ac:dyDescent="0.25">
      <c r="A28"/>
      <c r="B28" s="102" t="s">
        <v>45</v>
      </c>
      <c r="C28" s="90">
        <f>SUM(C8:C27)</f>
        <v>263948577.62000006</v>
      </c>
      <c r="D28" s="90">
        <f t="shared" ref="D28:G28" si="11">SUM(D8:D27)</f>
        <v>276845450.72000003</v>
      </c>
      <c r="E28" s="90">
        <f t="shared" si="11"/>
        <v>273490046.79000002</v>
      </c>
      <c r="F28" s="90">
        <f>SUM(F8:F27)</f>
        <v>814284075.13</v>
      </c>
      <c r="G28" s="90">
        <f t="shared" si="11"/>
        <v>271428025.04333329</v>
      </c>
      <c r="H28" s="78">
        <f>SUM(H8:H27)</f>
        <v>1.0000000000000002</v>
      </c>
      <c r="I28" s="30">
        <f t="shared" ref="I28:O28" si="12">SUM(I8:I27)</f>
        <v>292421754.56999993</v>
      </c>
      <c r="J28" s="30">
        <f t="shared" si="12"/>
        <v>304962319.55000001</v>
      </c>
      <c r="K28" s="30">
        <f t="shared" si="12"/>
        <v>304827533.21999997</v>
      </c>
      <c r="L28" s="30">
        <f>SUM(L8:L27)</f>
        <v>902211607.34000003</v>
      </c>
      <c r="M28" s="30">
        <f t="shared" si="12"/>
        <v>300737202.4466666</v>
      </c>
      <c r="N28" s="79">
        <f t="shared" si="12"/>
        <v>1.0000000000000002</v>
      </c>
      <c r="O28" s="34">
        <f t="shared" si="12"/>
        <v>64474370.869999997</v>
      </c>
      <c r="P28" s="34">
        <f t="shared" ref="P28:S28" si="13">SUM(P8:P27)</f>
        <v>64980841.180000015</v>
      </c>
      <c r="Q28" s="34">
        <f>SUM(Q8:Q27)</f>
        <v>66781141.070000008</v>
      </c>
      <c r="R28" s="34">
        <f>SUM(R8:R27)</f>
        <v>196236353.11999997</v>
      </c>
      <c r="S28" s="34">
        <f t="shared" si="13"/>
        <v>65412117.706666671</v>
      </c>
      <c r="T28" s="81">
        <f t="shared" ref="T28" si="14">SUM(T8:T27)</f>
        <v>1</v>
      </c>
      <c r="U28" s="35">
        <f>SUM(U8:U27)</f>
        <v>637577345.1966666</v>
      </c>
      <c r="V28" s="72">
        <f>SUM(V8:V27)</f>
        <v>1.0000000000000002</v>
      </c>
      <c r="W28"/>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row>
    <row r="29" spans="1:199" x14ac:dyDescent="0.25">
      <c r="P29" s="5"/>
    </row>
    <row r="30" spans="1:199" customFormat="1" ht="140.25" customHeight="1" x14ac:dyDescent="0.25">
      <c r="B30" s="106" t="s">
        <v>73</v>
      </c>
      <c r="C30" s="107"/>
      <c r="D30" s="107"/>
      <c r="E30" s="107"/>
      <c r="F30" s="107"/>
      <c r="G30" s="107"/>
      <c r="H30" s="107"/>
      <c r="I30" s="107"/>
      <c r="J30" s="107"/>
      <c r="N30" s="70"/>
      <c r="T30" s="70"/>
      <c r="V30" s="46"/>
    </row>
    <row r="31" spans="1:199" x14ac:dyDescent="0.25">
      <c r="B31"/>
      <c r="C31"/>
      <c r="D31"/>
      <c r="E31"/>
      <c r="F31"/>
    </row>
    <row r="32" spans="1:199" x14ac:dyDescent="0.25">
      <c r="K32" s="6"/>
      <c r="L32" s="6"/>
    </row>
  </sheetData>
  <mergeCells count="6">
    <mergeCell ref="B30:J30"/>
    <mergeCell ref="C6:H6"/>
    <mergeCell ref="I6:N6"/>
    <mergeCell ref="O6:T6"/>
    <mergeCell ref="B4:V4"/>
    <mergeCell ref="U6:V6"/>
  </mergeCells>
  <hyperlinks>
    <hyperlink ref="B2" location="Introduction!A1" display="BACK"/>
  </hyperlinks>
  <pageMargins left="0.25" right="0.25" top="0.75" bottom="0.75" header="0.3" footer="0.3"/>
  <pageSetup paperSize="5" scale="56" fitToHeight="10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H31"/>
  <sheetViews>
    <sheetView showGridLines="0" zoomScale="85" zoomScaleNormal="85" zoomScaleSheetLayoutView="85" zoomScalePageLayoutView="85" workbookViewId="0">
      <selection activeCell="R24" sqref="R24"/>
    </sheetView>
  </sheetViews>
  <sheetFormatPr defaultColWidth="8.85546875" defaultRowHeight="15" x14ac:dyDescent="0.25"/>
  <cols>
    <col min="1" max="1" width="2.85546875" style="8" customWidth="1"/>
    <col min="2" max="2" width="23.5703125" style="7" customWidth="1"/>
    <col min="3" max="3" width="27.28515625" style="7" customWidth="1"/>
    <col min="4" max="8" width="7.7109375" style="8" customWidth="1"/>
    <col min="9" max="9" width="12.7109375" style="8" customWidth="1"/>
    <col min="10" max="10" width="3.7109375" style="8" customWidth="1"/>
    <col min="11" max="11" width="17.85546875" style="46" customWidth="1"/>
    <col min="12" max="12" width="3" style="46" customWidth="1"/>
    <col min="13" max="13" width="7.7109375" style="8" customWidth="1"/>
    <col min="14" max="14" width="9.140625" style="46" customWidth="1"/>
    <col min="15" max="15" width="7.7109375" style="8" customWidth="1"/>
    <col min="16" max="16" width="12.7109375" style="8" hidden="1" customWidth="1"/>
    <col min="17" max="17" width="3.28515625" style="53" customWidth="1"/>
    <col min="18" max="18" width="23" style="46" customWidth="1"/>
    <col min="19" max="19" width="7.7109375" customWidth="1"/>
    <col min="20" max="20" width="10.7109375" customWidth="1"/>
    <col min="21" max="23" width="7.7109375" customWidth="1"/>
    <col min="24" max="24" width="12.7109375" customWidth="1"/>
    <col min="35" max="16384" width="8.85546875" style="8"/>
  </cols>
  <sheetData>
    <row r="2" spans="2:34" ht="31.5" customHeight="1" x14ac:dyDescent="0.25">
      <c r="B2" s="62" t="s">
        <v>21</v>
      </c>
    </row>
    <row r="3" spans="2:34" ht="31.5" customHeight="1" thickBot="1" x14ac:dyDescent="0.3">
      <c r="B3" s="120" t="s">
        <v>53</v>
      </c>
      <c r="C3" s="120"/>
      <c r="D3" s="120"/>
      <c r="E3" s="120"/>
      <c r="F3" s="120"/>
      <c r="G3" s="120"/>
      <c r="H3" s="120"/>
      <c r="I3" s="120"/>
      <c r="J3" s="120"/>
      <c r="K3" s="120"/>
      <c r="L3" s="120"/>
      <c r="M3" s="120"/>
      <c r="N3" s="120"/>
      <c r="O3" s="120"/>
      <c r="P3" s="120"/>
      <c r="Q3" s="120"/>
      <c r="R3" s="120"/>
    </row>
    <row r="4" spans="2:34" s="9" customFormat="1" ht="34.5" customHeight="1" x14ac:dyDescent="0.25">
      <c r="B4" s="125" t="s">
        <v>46</v>
      </c>
      <c r="C4" s="125"/>
      <c r="D4" s="127" t="s">
        <v>24</v>
      </c>
      <c r="E4" s="127"/>
      <c r="F4" s="127"/>
      <c r="G4" s="127"/>
      <c r="H4" s="127"/>
      <c r="I4" s="127"/>
      <c r="J4" s="63"/>
      <c r="K4" s="121" t="s">
        <v>54</v>
      </c>
      <c r="L4" s="52"/>
      <c r="M4" s="128" t="s">
        <v>63</v>
      </c>
      <c r="N4" s="128"/>
      <c r="O4" s="128"/>
      <c r="P4" s="28"/>
      <c r="Q4" s="54"/>
      <c r="R4" s="128" t="s">
        <v>64</v>
      </c>
      <c r="S4"/>
      <c r="T4"/>
      <c r="U4"/>
      <c r="V4"/>
      <c r="W4"/>
      <c r="X4"/>
      <c r="Y4"/>
      <c r="Z4"/>
      <c r="AA4"/>
      <c r="AB4"/>
      <c r="AC4"/>
      <c r="AD4"/>
      <c r="AE4"/>
      <c r="AF4"/>
      <c r="AG4"/>
      <c r="AH4"/>
    </row>
    <row r="5" spans="2:34" s="10" customFormat="1" ht="31.5" customHeight="1" x14ac:dyDescent="0.25">
      <c r="B5" s="126"/>
      <c r="C5" s="126"/>
      <c r="D5" s="11">
        <v>2011</v>
      </c>
      <c r="E5" s="11">
        <v>2012</v>
      </c>
      <c r="F5" s="11">
        <v>2013</v>
      </c>
      <c r="G5" s="11">
        <v>2014</v>
      </c>
      <c r="H5" s="11">
        <v>2015</v>
      </c>
      <c r="I5" s="11" t="s">
        <v>55</v>
      </c>
      <c r="J5" s="66"/>
      <c r="K5" s="122"/>
      <c r="L5" s="63"/>
      <c r="M5" s="129"/>
      <c r="N5" s="129"/>
      <c r="O5" s="129"/>
      <c r="P5" s="45"/>
      <c r="Q5" s="55"/>
      <c r="R5" s="130"/>
      <c r="S5"/>
      <c r="T5"/>
      <c r="U5"/>
      <c r="V5"/>
      <c r="W5"/>
      <c r="X5"/>
      <c r="Y5"/>
      <c r="Z5"/>
      <c r="AA5"/>
      <c r="AB5"/>
      <c r="AC5"/>
      <c r="AD5"/>
      <c r="AE5"/>
      <c r="AF5"/>
      <c r="AG5"/>
      <c r="AH5"/>
    </row>
    <row r="6" spans="2:34" s="10" customFormat="1" ht="18" customHeight="1" x14ac:dyDescent="0.25">
      <c r="B6" s="12" t="s">
        <v>25</v>
      </c>
      <c r="C6" s="12"/>
      <c r="D6" s="13">
        <v>26</v>
      </c>
      <c r="E6" s="13">
        <v>26</v>
      </c>
      <c r="F6" s="13">
        <v>24</v>
      </c>
      <c r="G6" s="13">
        <v>28</v>
      </c>
      <c r="H6" s="13">
        <v>24</v>
      </c>
      <c r="I6" s="13">
        <v>128</v>
      </c>
      <c r="J6" s="65"/>
      <c r="K6" s="47">
        <f>AVERAGE(D6:H6)</f>
        <v>25.6</v>
      </c>
      <c r="L6" s="64"/>
      <c r="M6" s="13"/>
      <c r="N6" s="47" t="s">
        <v>22</v>
      </c>
      <c r="O6" s="13"/>
      <c r="P6" s="13"/>
      <c r="Q6" s="56"/>
      <c r="R6" s="67" t="s">
        <v>22</v>
      </c>
      <c r="S6"/>
      <c r="T6"/>
      <c r="U6"/>
      <c r="V6"/>
      <c r="W6"/>
      <c r="X6"/>
      <c r="Y6"/>
      <c r="Z6"/>
      <c r="AA6"/>
      <c r="AB6"/>
      <c r="AC6"/>
      <c r="AD6"/>
      <c r="AE6"/>
      <c r="AF6"/>
      <c r="AG6"/>
      <c r="AH6"/>
    </row>
    <row r="7" spans="2:34" s="10" customFormat="1" ht="18" customHeight="1" x14ac:dyDescent="0.25">
      <c r="B7" s="15" t="s">
        <v>26</v>
      </c>
      <c r="C7" s="15"/>
      <c r="D7" s="16">
        <v>406</v>
      </c>
      <c r="E7" s="16">
        <v>423</v>
      </c>
      <c r="F7" s="16">
        <v>470</v>
      </c>
      <c r="G7" s="16">
        <v>507</v>
      </c>
      <c r="H7" s="16">
        <v>489</v>
      </c>
      <c r="I7" s="16">
        <v>2295</v>
      </c>
      <c r="J7" s="16"/>
      <c r="K7" s="48">
        <f>AVERAGE(D7:H7)</f>
        <v>459</v>
      </c>
      <c r="L7" s="48"/>
      <c r="M7" s="16"/>
      <c r="N7" s="48">
        <v>583</v>
      </c>
      <c r="O7" s="16"/>
      <c r="P7" s="16"/>
      <c r="Q7" s="56"/>
      <c r="R7" s="59">
        <f>K7/N7</f>
        <v>0.78730703259005141</v>
      </c>
      <c r="S7"/>
      <c r="T7"/>
      <c r="U7"/>
      <c r="V7"/>
      <c r="W7"/>
      <c r="X7"/>
      <c r="Y7"/>
      <c r="Z7"/>
      <c r="AA7"/>
      <c r="AB7"/>
      <c r="AC7"/>
      <c r="AD7"/>
      <c r="AE7"/>
      <c r="AF7"/>
      <c r="AG7"/>
      <c r="AH7"/>
    </row>
    <row r="8" spans="2:34" s="10" customFormat="1" ht="18" customHeight="1" x14ac:dyDescent="0.25">
      <c r="B8" s="15" t="s">
        <v>27</v>
      </c>
      <c r="C8" s="15"/>
      <c r="D8" s="16">
        <v>1041</v>
      </c>
      <c r="E8" s="16">
        <v>1186</v>
      </c>
      <c r="F8" s="16">
        <v>1142</v>
      </c>
      <c r="G8" s="16">
        <v>1250</v>
      </c>
      <c r="H8" s="16">
        <v>1183</v>
      </c>
      <c r="I8" s="16">
        <v>5802</v>
      </c>
      <c r="J8" s="16"/>
      <c r="K8" s="48">
        <f t="shared" ref="K8:K27" si="0">AVERAGE(D8:H8)</f>
        <v>1160.4000000000001</v>
      </c>
      <c r="L8" s="48"/>
      <c r="M8" s="16"/>
      <c r="N8" s="48">
        <v>885</v>
      </c>
      <c r="O8" s="16"/>
      <c r="P8" s="16"/>
      <c r="Q8" s="56"/>
      <c r="R8" s="59">
        <f t="shared" ref="R8:R27" si="1">K8/N8</f>
        <v>1.3111864406779663</v>
      </c>
      <c r="S8"/>
      <c r="T8"/>
      <c r="U8"/>
      <c r="V8"/>
      <c r="W8"/>
      <c r="X8"/>
      <c r="Y8"/>
      <c r="Z8"/>
      <c r="AA8"/>
      <c r="AB8"/>
      <c r="AC8"/>
      <c r="AD8"/>
      <c r="AE8"/>
      <c r="AF8"/>
      <c r="AG8"/>
      <c r="AH8"/>
    </row>
    <row r="9" spans="2:34" s="10" customFormat="1" ht="18" customHeight="1" x14ac:dyDescent="0.25">
      <c r="B9" s="15" t="s">
        <v>28</v>
      </c>
      <c r="C9" s="15"/>
      <c r="D9" s="16">
        <v>305</v>
      </c>
      <c r="E9" s="16">
        <v>291</v>
      </c>
      <c r="F9" s="16">
        <v>364</v>
      </c>
      <c r="G9" s="16">
        <v>370</v>
      </c>
      <c r="H9" s="16">
        <v>313</v>
      </c>
      <c r="I9" s="16">
        <v>1643</v>
      </c>
      <c r="J9" s="16"/>
      <c r="K9" s="48">
        <f>AVERAGE(D9:H9)</f>
        <v>328.6</v>
      </c>
      <c r="L9" s="48"/>
      <c r="M9" s="16"/>
      <c r="N9" s="48">
        <v>318</v>
      </c>
      <c r="O9" s="16"/>
      <c r="P9" s="16"/>
      <c r="Q9" s="56"/>
      <c r="R9" s="59">
        <f t="shared" si="1"/>
        <v>1.0333333333333334</v>
      </c>
      <c r="S9"/>
      <c r="T9"/>
      <c r="U9"/>
      <c r="V9"/>
      <c r="W9"/>
      <c r="X9"/>
      <c r="Y9"/>
      <c r="Z9"/>
      <c r="AA9"/>
      <c r="AB9"/>
      <c r="AC9"/>
      <c r="AD9"/>
      <c r="AE9"/>
      <c r="AF9"/>
      <c r="AG9"/>
      <c r="AH9"/>
    </row>
    <row r="10" spans="2:34" s="10" customFormat="1" ht="18" customHeight="1" x14ac:dyDescent="0.25">
      <c r="B10" s="15" t="s">
        <v>29</v>
      </c>
      <c r="C10" s="15"/>
      <c r="D10" s="16">
        <v>245</v>
      </c>
      <c r="E10" s="16">
        <v>273</v>
      </c>
      <c r="F10" s="16">
        <v>275</v>
      </c>
      <c r="G10" s="16">
        <v>270</v>
      </c>
      <c r="H10" s="16">
        <v>277</v>
      </c>
      <c r="I10" s="16">
        <v>1340</v>
      </c>
      <c r="J10" s="16"/>
      <c r="K10" s="48">
        <f>AVERAGE(D10:H10)</f>
        <v>268</v>
      </c>
      <c r="L10" s="48"/>
      <c r="M10" s="16"/>
      <c r="N10" s="48">
        <v>407</v>
      </c>
      <c r="O10" s="16"/>
      <c r="P10" s="16"/>
      <c r="Q10" s="56"/>
      <c r="R10" s="59">
        <f t="shared" si="1"/>
        <v>0.65847665847665848</v>
      </c>
      <c r="S10"/>
      <c r="T10"/>
      <c r="U10"/>
      <c r="V10"/>
      <c r="W10"/>
      <c r="X10"/>
      <c r="Y10"/>
      <c r="Z10"/>
      <c r="AA10"/>
      <c r="AB10"/>
      <c r="AC10"/>
      <c r="AD10"/>
      <c r="AE10"/>
      <c r="AF10"/>
      <c r="AG10"/>
      <c r="AH10"/>
    </row>
    <row r="11" spans="2:34" s="10" customFormat="1" ht="18" customHeight="1" x14ac:dyDescent="0.25">
      <c r="B11" s="18" t="s">
        <v>30</v>
      </c>
      <c r="C11" s="18"/>
      <c r="D11" s="19">
        <v>3272</v>
      </c>
      <c r="E11" s="19">
        <v>3509</v>
      </c>
      <c r="F11" s="19">
        <v>3695</v>
      </c>
      <c r="G11" s="19">
        <v>3726</v>
      </c>
      <c r="H11" s="19">
        <v>3733</v>
      </c>
      <c r="I11" s="19">
        <v>17935</v>
      </c>
      <c r="J11" s="19"/>
      <c r="K11" s="48">
        <f>AVERAGE(D11:H11)</f>
        <v>3587</v>
      </c>
      <c r="L11" s="49"/>
      <c r="M11" s="19"/>
      <c r="N11" s="49">
        <v>900</v>
      </c>
      <c r="O11" s="19"/>
      <c r="P11" s="19"/>
      <c r="Q11" s="56"/>
      <c r="R11" s="59">
        <f t="shared" si="1"/>
        <v>3.9855555555555555</v>
      </c>
      <c r="S11"/>
      <c r="T11"/>
      <c r="U11"/>
      <c r="V11"/>
      <c r="W11"/>
      <c r="X11"/>
      <c r="Y11"/>
      <c r="Z11"/>
      <c r="AA11"/>
      <c r="AB11"/>
      <c r="AC11"/>
      <c r="AD11"/>
      <c r="AE11"/>
      <c r="AF11"/>
      <c r="AG11"/>
      <c r="AH11"/>
    </row>
    <row r="12" spans="2:34" s="10" customFormat="1" ht="18" customHeight="1" x14ac:dyDescent="0.25">
      <c r="B12" s="15" t="s">
        <v>31</v>
      </c>
      <c r="C12" s="15"/>
      <c r="D12" s="16">
        <v>64</v>
      </c>
      <c r="E12" s="16">
        <v>75</v>
      </c>
      <c r="F12" s="16">
        <v>89</v>
      </c>
      <c r="G12" s="16">
        <v>95</v>
      </c>
      <c r="H12" s="16">
        <v>90</v>
      </c>
      <c r="I12" s="16">
        <v>413</v>
      </c>
      <c r="J12" s="16"/>
      <c r="K12" s="48">
        <f>AVERAGE(D12:H12)</f>
        <v>82.6</v>
      </c>
      <c r="L12" s="48"/>
      <c r="M12" s="16"/>
      <c r="N12" s="48">
        <v>177</v>
      </c>
      <c r="O12" s="16"/>
      <c r="P12" s="16"/>
      <c r="Q12" s="56"/>
      <c r="R12" s="59">
        <f t="shared" si="1"/>
        <v>0.46666666666666662</v>
      </c>
      <c r="S12"/>
      <c r="T12"/>
      <c r="U12"/>
      <c r="V12"/>
      <c r="W12"/>
      <c r="X12"/>
      <c r="Y12"/>
      <c r="Z12"/>
      <c r="AA12"/>
      <c r="AB12"/>
      <c r="AC12"/>
      <c r="AD12"/>
      <c r="AE12"/>
      <c r="AF12"/>
      <c r="AG12"/>
      <c r="AH12"/>
    </row>
    <row r="13" spans="2:34" s="86" customFormat="1" ht="18" customHeight="1" x14ac:dyDescent="0.25">
      <c r="B13" s="82" t="s">
        <v>32</v>
      </c>
      <c r="C13" s="82"/>
      <c r="D13" s="83">
        <v>75</v>
      </c>
      <c r="E13" s="83">
        <v>58</v>
      </c>
      <c r="F13" s="83">
        <v>76</v>
      </c>
      <c r="G13" s="83">
        <v>122</v>
      </c>
      <c r="H13" s="83">
        <v>114</v>
      </c>
      <c r="I13" s="83">
        <v>445</v>
      </c>
      <c r="J13" s="83"/>
      <c r="K13" s="84">
        <f t="shared" si="0"/>
        <v>89</v>
      </c>
      <c r="L13" s="84"/>
      <c r="M13" s="83"/>
      <c r="N13" s="84" t="s">
        <v>22</v>
      </c>
      <c r="O13" s="83"/>
      <c r="P13" s="83"/>
      <c r="Q13" s="56"/>
      <c r="R13" s="59" t="s">
        <v>22</v>
      </c>
      <c r="S13" s="85"/>
      <c r="T13" s="85"/>
      <c r="U13" s="85"/>
      <c r="V13" s="85"/>
      <c r="W13" s="85"/>
      <c r="X13" s="85"/>
      <c r="Y13" s="85"/>
      <c r="Z13" s="85"/>
      <c r="AA13" s="85"/>
      <c r="AB13" s="85"/>
      <c r="AC13" s="85"/>
      <c r="AD13" s="85"/>
      <c r="AE13" s="85"/>
      <c r="AF13" s="85"/>
      <c r="AG13" s="85"/>
      <c r="AH13" s="85"/>
    </row>
    <row r="14" spans="2:34" s="10" customFormat="1" ht="18" customHeight="1" x14ac:dyDescent="0.25">
      <c r="B14" s="15" t="s">
        <v>69</v>
      </c>
      <c r="C14" s="15"/>
      <c r="D14" s="16">
        <v>7</v>
      </c>
      <c r="E14" s="16">
        <v>10</v>
      </c>
      <c r="F14" s="16">
        <v>11</v>
      </c>
      <c r="G14" s="16">
        <v>8</v>
      </c>
      <c r="H14" s="16">
        <v>19</v>
      </c>
      <c r="I14" s="16">
        <v>55</v>
      </c>
      <c r="J14" s="16"/>
      <c r="K14" s="48">
        <f t="shared" si="0"/>
        <v>11</v>
      </c>
      <c r="L14" s="48"/>
      <c r="M14" s="16"/>
      <c r="N14" s="48">
        <v>158</v>
      </c>
      <c r="O14" s="16"/>
      <c r="P14" s="16"/>
      <c r="Q14" s="56"/>
      <c r="R14" s="59">
        <f t="shared" si="1"/>
        <v>6.9620253164556958E-2</v>
      </c>
      <c r="S14"/>
      <c r="T14"/>
      <c r="U14"/>
      <c r="V14"/>
      <c r="W14"/>
      <c r="X14"/>
      <c r="Y14"/>
      <c r="Z14"/>
      <c r="AA14"/>
      <c r="AB14"/>
      <c r="AC14"/>
      <c r="AD14"/>
      <c r="AE14"/>
      <c r="AF14"/>
      <c r="AG14"/>
      <c r="AH14"/>
    </row>
    <row r="15" spans="2:34" s="9" customFormat="1" ht="18.75" x14ac:dyDescent="0.25">
      <c r="B15" s="18" t="s">
        <v>34</v>
      </c>
      <c r="C15" s="18"/>
      <c r="D15" s="19">
        <v>1762</v>
      </c>
      <c r="E15" s="19">
        <v>1882</v>
      </c>
      <c r="F15" s="19">
        <v>1915</v>
      </c>
      <c r="G15" s="19">
        <v>1958</v>
      </c>
      <c r="H15" s="19">
        <v>1945</v>
      </c>
      <c r="I15" s="19">
        <v>9462</v>
      </c>
      <c r="J15" s="19"/>
      <c r="K15" s="48">
        <f t="shared" si="0"/>
        <v>1892.4</v>
      </c>
      <c r="L15" s="49"/>
      <c r="M15" s="19"/>
      <c r="N15" s="49">
        <v>770</v>
      </c>
      <c r="O15" s="19"/>
      <c r="P15" s="19"/>
      <c r="Q15" s="56"/>
      <c r="R15" s="59">
        <f t="shared" si="1"/>
        <v>2.4576623376623377</v>
      </c>
      <c r="S15"/>
      <c r="T15"/>
      <c r="U15"/>
      <c r="V15"/>
      <c r="W15"/>
      <c r="X15"/>
      <c r="Y15"/>
      <c r="Z15"/>
      <c r="AA15"/>
      <c r="AB15"/>
      <c r="AC15"/>
      <c r="AD15"/>
      <c r="AE15"/>
      <c r="AF15"/>
      <c r="AG15"/>
      <c r="AH15"/>
    </row>
    <row r="16" spans="2:34" s="10" customFormat="1" ht="18" customHeight="1" x14ac:dyDescent="0.25">
      <c r="B16" s="15" t="s">
        <v>35</v>
      </c>
      <c r="C16" s="15"/>
      <c r="D16" s="16">
        <v>632</v>
      </c>
      <c r="E16" s="16">
        <v>701</v>
      </c>
      <c r="F16" s="16">
        <v>765</v>
      </c>
      <c r="G16" s="16">
        <v>841</v>
      </c>
      <c r="H16" s="16">
        <v>903</v>
      </c>
      <c r="I16" s="16">
        <v>3842</v>
      </c>
      <c r="J16" s="16"/>
      <c r="K16" s="48">
        <f t="shared" si="0"/>
        <v>768.4</v>
      </c>
      <c r="L16" s="48"/>
      <c r="M16" s="16"/>
      <c r="N16" s="48">
        <v>1035</v>
      </c>
      <c r="O16" s="16"/>
      <c r="P16" s="16"/>
      <c r="Q16" s="56"/>
      <c r="R16" s="59">
        <f t="shared" si="1"/>
        <v>0.74241545893719807</v>
      </c>
      <c r="S16"/>
      <c r="T16"/>
      <c r="U16"/>
      <c r="V16"/>
      <c r="W16"/>
      <c r="X16"/>
      <c r="Y16"/>
      <c r="Z16"/>
      <c r="AA16"/>
      <c r="AB16"/>
      <c r="AC16"/>
      <c r="AD16"/>
      <c r="AE16"/>
      <c r="AF16"/>
      <c r="AG16"/>
      <c r="AH16"/>
    </row>
    <row r="17" spans="2:34" s="10" customFormat="1" ht="18" customHeight="1" x14ac:dyDescent="0.25">
      <c r="B17" s="15" t="s">
        <v>36</v>
      </c>
      <c r="C17" s="15"/>
      <c r="D17" s="16">
        <v>302</v>
      </c>
      <c r="E17" s="16">
        <v>326</v>
      </c>
      <c r="F17" s="16">
        <v>330</v>
      </c>
      <c r="G17" s="16">
        <v>313</v>
      </c>
      <c r="H17" s="16">
        <v>306</v>
      </c>
      <c r="I17" s="16">
        <v>1577</v>
      </c>
      <c r="J17" s="16"/>
      <c r="K17" s="48">
        <f t="shared" si="0"/>
        <v>315.39999999999998</v>
      </c>
      <c r="L17" s="48"/>
      <c r="M17" s="16"/>
      <c r="N17" s="48">
        <v>238</v>
      </c>
      <c r="O17" s="16"/>
      <c r="P17" s="16"/>
      <c r="Q17" s="56"/>
      <c r="R17" s="59">
        <f>K17/N17</f>
        <v>1.3252100840336134</v>
      </c>
      <c r="S17"/>
      <c r="T17"/>
      <c r="U17"/>
      <c r="V17"/>
      <c r="W17"/>
      <c r="X17"/>
      <c r="Y17"/>
      <c r="Z17"/>
      <c r="AA17"/>
      <c r="AB17"/>
      <c r="AC17"/>
      <c r="AD17"/>
      <c r="AE17"/>
      <c r="AF17"/>
      <c r="AG17"/>
      <c r="AH17"/>
    </row>
    <row r="18" spans="2:34" s="86" customFormat="1" ht="18" customHeight="1" x14ac:dyDescent="0.25">
      <c r="B18" s="82" t="s">
        <v>37</v>
      </c>
      <c r="C18" s="82"/>
      <c r="D18" s="83">
        <v>1</v>
      </c>
      <c r="E18" s="83"/>
      <c r="F18" s="83"/>
      <c r="G18" s="83"/>
      <c r="H18" s="83"/>
      <c r="I18" s="83">
        <v>1</v>
      </c>
      <c r="J18" s="83"/>
      <c r="K18" s="84">
        <f t="shared" si="0"/>
        <v>1</v>
      </c>
      <c r="L18" s="84"/>
      <c r="M18" s="83"/>
      <c r="N18" s="84" t="s">
        <v>22</v>
      </c>
      <c r="O18" s="83"/>
      <c r="P18" s="83"/>
      <c r="Q18" s="56"/>
      <c r="R18" s="59" t="s">
        <v>22</v>
      </c>
      <c r="S18" s="85"/>
      <c r="T18" s="85"/>
      <c r="U18" s="85"/>
      <c r="V18" s="85"/>
      <c r="W18" s="85"/>
      <c r="X18" s="85"/>
      <c r="Y18" s="85"/>
      <c r="Z18" s="85"/>
      <c r="AA18" s="85"/>
      <c r="AB18" s="85"/>
      <c r="AC18" s="85"/>
      <c r="AD18" s="85"/>
      <c r="AE18" s="85"/>
      <c r="AF18" s="85"/>
      <c r="AG18" s="85"/>
      <c r="AH18" s="85"/>
    </row>
    <row r="19" spans="2:34" s="10" customFormat="1" x14ac:dyDescent="0.25">
      <c r="B19" s="15" t="s">
        <v>38</v>
      </c>
      <c r="C19" s="15"/>
      <c r="D19" s="16">
        <v>1602</v>
      </c>
      <c r="E19" s="16">
        <v>1691</v>
      </c>
      <c r="F19" s="16">
        <v>1688</v>
      </c>
      <c r="G19" s="16">
        <v>1822</v>
      </c>
      <c r="H19" s="16">
        <v>1705</v>
      </c>
      <c r="I19" s="16">
        <v>8508</v>
      </c>
      <c r="J19" s="16"/>
      <c r="K19" s="48">
        <f t="shared" si="0"/>
        <v>1701.6</v>
      </c>
      <c r="L19" s="48"/>
      <c r="M19" s="16"/>
      <c r="N19" s="48" t="s">
        <v>22</v>
      </c>
      <c r="O19" s="16"/>
      <c r="P19" s="16"/>
      <c r="Q19" s="56"/>
      <c r="R19" s="59" t="s">
        <v>22</v>
      </c>
      <c r="S19"/>
      <c r="T19"/>
      <c r="U19"/>
      <c r="V19"/>
      <c r="W19"/>
      <c r="X19"/>
      <c r="Y19"/>
      <c r="Z19"/>
      <c r="AA19"/>
      <c r="AB19"/>
      <c r="AC19"/>
      <c r="AD19"/>
      <c r="AE19"/>
      <c r="AF19"/>
      <c r="AG19"/>
      <c r="AH19"/>
    </row>
    <row r="20" spans="2:34" s="9" customFormat="1" ht="18.75" x14ac:dyDescent="0.25">
      <c r="B20" s="18" t="s">
        <v>39</v>
      </c>
      <c r="C20" s="18"/>
      <c r="D20" s="19">
        <v>2878</v>
      </c>
      <c r="E20" s="19">
        <v>3323</v>
      </c>
      <c r="F20" s="19">
        <v>3467</v>
      </c>
      <c r="G20" s="19">
        <v>3756</v>
      </c>
      <c r="H20" s="19">
        <v>3720</v>
      </c>
      <c r="I20" s="19">
        <v>17144</v>
      </c>
      <c r="J20" s="19"/>
      <c r="K20" s="48">
        <f t="shared" si="0"/>
        <v>3428.8</v>
      </c>
      <c r="L20" s="49"/>
      <c r="M20" s="19"/>
      <c r="N20" s="49">
        <v>1281</v>
      </c>
      <c r="O20" s="19"/>
      <c r="P20" s="19"/>
      <c r="Q20" s="56"/>
      <c r="R20" s="59">
        <f t="shared" si="1"/>
        <v>2.6766588602654178</v>
      </c>
      <c r="S20"/>
      <c r="T20"/>
      <c r="U20"/>
      <c r="V20"/>
      <c r="W20"/>
      <c r="X20"/>
      <c r="Y20"/>
      <c r="Z20"/>
      <c r="AA20"/>
      <c r="AB20"/>
      <c r="AC20"/>
      <c r="AD20"/>
      <c r="AE20"/>
      <c r="AF20"/>
      <c r="AG20"/>
      <c r="AH20"/>
    </row>
    <row r="21" spans="2:34" s="9" customFormat="1" ht="18.75" x14ac:dyDescent="0.25">
      <c r="B21" s="18" t="s">
        <v>40</v>
      </c>
      <c r="C21" s="18"/>
      <c r="D21" s="19">
        <v>11049</v>
      </c>
      <c r="E21" s="19">
        <v>11638</v>
      </c>
      <c r="F21" s="19">
        <v>12294</v>
      </c>
      <c r="G21" s="19">
        <v>12674</v>
      </c>
      <c r="H21" s="19">
        <v>12580</v>
      </c>
      <c r="I21" s="19">
        <v>60235</v>
      </c>
      <c r="J21" s="19"/>
      <c r="K21" s="48">
        <f t="shared" si="0"/>
        <v>12047</v>
      </c>
      <c r="L21" s="49"/>
      <c r="M21" s="19"/>
      <c r="N21" s="49">
        <v>2532</v>
      </c>
      <c r="O21" s="19"/>
      <c r="P21" s="19"/>
      <c r="Q21" s="56"/>
      <c r="R21" s="59">
        <f t="shared" si="1"/>
        <v>4.7578988941548186</v>
      </c>
      <c r="S21"/>
      <c r="T21"/>
      <c r="U21"/>
      <c r="V21"/>
      <c r="W21"/>
      <c r="X21"/>
      <c r="Y21"/>
      <c r="Z21"/>
      <c r="AA21"/>
      <c r="AB21"/>
      <c r="AC21"/>
      <c r="AD21"/>
      <c r="AE21"/>
      <c r="AF21"/>
      <c r="AG21"/>
      <c r="AH21"/>
    </row>
    <row r="22" spans="2:34" s="10" customFormat="1" ht="18" customHeight="1" x14ac:dyDescent="0.25">
      <c r="B22" s="15" t="s">
        <v>41</v>
      </c>
      <c r="C22" s="15"/>
      <c r="D22" s="16">
        <v>2299</v>
      </c>
      <c r="E22" s="16">
        <v>2471</v>
      </c>
      <c r="F22" s="16">
        <v>2688</v>
      </c>
      <c r="G22" s="16">
        <v>2941</v>
      </c>
      <c r="H22" s="16">
        <v>2959</v>
      </c>
      <c r="I22" s="16">
        <v>13358</v>
      </c>
      <c r="J22" s="16"/>
      <c r="K22" s="48">
        <f t="shared" si="0"/>
        <v>2671.6</v>
      </c>
      <c r="L22" s="48"/>
      <c r="M22" s="16"/>
      <c r="N22" s="48">
        <v>1239</v>
      </c>
      <c r="O22" s="16"/>
      <c r="P22" s="16"/>
      <c r="Q22" s="56"/>
      <c r="R22" s="59">
        <f t="shared" si="1"/>
        <v>2.1562550443906376</v>
      </c>
      <c r="S22"/>
      <c r="T22"/>
      <c r="U22"/>
      <c r="V22"/>
      <c r="W22"/>
      <c r="X22"/>
      <c r="Y22"/>
      <c r="Z22"/>
      <c r="AA22"/>
      <c r="AB22"/>
      <c r="AC22"/>
      <c r="AD22"/>
      <c r="AE22"/>
      <c r="AF22"/>
      <c r="AG22"/>
      <c r="AH22"/>
    </row>
    <row r="23" spans="2:34" s="10" customFormat="1" ht="18" customHeight="1" x14ac:dyDescent="0.25">
      <c r="B23" s="18" t="s">
        <v>42</v>
      </c>
      <c r="C23" s="18"/>
      <c r="D23" s="19">
        <v>3049</v>
      </c>
      <c r="E23" s="19">
        <v>3195</v>
      </c>
      <c r="F23" s="19">
        <v>3224</v>
      </c>
      <c r="G23" s="19">
        <v>3370</v>
      </c>
      <c r="H23" s="19">
        <v>3412</v>
      </c>
      <c r="I23" s="19">
        <v>16250</v>
      </c>
      <c r="J23" s="19"/>
      <c r="K23" s="48">
        <f t="shared" si="0"/>
        <v>3250</v>
      </c>
      <c r="L23" s="49"/>
      <c r="M23" s="19"/>
      <c r="N23" s="49">
        <v>1482</v>
      </c>
      <c r="O23" s="19"/>
      <c r="P23" s="19"/>
      <c r="Q23" s="56"/>
      <c r="R23" s="59">
        <f t="shared" si="1"/>
        <v>2.192982456140351</v>
      </c>
      <c r="S23"/>
      <c r="T23"/>
      <c r="U23"/>
      <c r="V23"/>
      <c r="W23"/>
      <c r="X23"/>
      <c r="Y23"/>
      <c r="Z23"/>
      <c r="AA23"/>
      <c r="AB23"/>
      <c r="AC23"/>
      <c r="AD23"/>
      <c r="AE23"/>
      <c r="AF23"/>
      <c r="AG23"/>
      <c r="AH23"/>
    </row>
    <row r="24" spans="2:34" s="10" customFormat="1" ht="18" customHeight="1" x14ac:dyDescent="0.25">
      <c r="B24" s="137" t="s">
        <v>43</v>
      </c>
      <c r="C24" s="15"/>
      <c r="D24" s="16">
        <v>527</v>
      </c>
      <c r="E24" s="16">
        <v>599</v>
      </c>
      <c r="F24" s="16">
        <v>591</v>
      </c>
      <c r="G24" s="16">
        <v>579</v>
      </c>
      <c r="H24" s="16">
        <v>491</v>
      </c>
      <c r="I24" s="16">
        <v>2787</v>
      </c>
      <c r="J24" s="16"/>
      <c r="K24" s="48">
        <f t="shared" si="0"/>
        <v>557.4</v>
      </c>
      <c r="L24" s="48"/>
      <c r="M24" s="16"/>
      <c r="N24" s="48">
        <v>480</v>
      </c>
      <c r="O24" s="16"/>
      <c r="P24" s="16"/>
      <c r="Q24" s="56"/>
      <c r="R24" s="138">
        <f t="shared" si="1"/>
        <v>1.1612499999999999</v>
      </c>
      <c r="S24"/>
      <c r="T24"/>
      <c r="U24"/>
      <c r="V24"/>
      <c r="W24"/>
      <c r="X24"/>
      <c r="Y24"/>
      <c r="Z24"/>
      <c r="AA24"/>
      <c r="AB24"/>
      <c r="AC24"/>
      <c r="AD24"/>
      <c r="AE24"/>
      <c r="AF24"/>
      <c r="AG24"/>
      <c r="AH24"/>
    </row>
    <row r="25" spans="2:34" s="10" customFormat="1" ht="18" customHeight="1" x14ac:dyDescent="0.25">
      <c r="B25" s="15" t="s">
        <v>68</v>
      </c>
      <c r="C25" s="15"/>
      <c r="D25" s="16">
        <v>256</v>
      </c>
      <c r="E25" s="16">
        <v>256</v>
      </c>
      <c r="F25" s="16">
        <v>296</v>
      </c>
      <c r="G25" s="16">
        <v>367</v>
      </c>
      <c r="H25" s="16">
        <v>361</v>
      </c>
      <c r="I25" s="16">
        <v>1536</v>
      </c>
      <c r="J25" s="16"/>
      <c r="K25" s="48">
        <f t="shared" si="0"/>
        <v>307.2</v>
      </c>
      <c r="L25" s="48"/>
      <c r="M25" s="16"/>
      <c r="N25" s="48">
        <v>274</v>
      </c>
      <c r="O25" s="16"/>
      <c r="P25" s="16"/>
      <c r="Q25" s="56"/>
      <c r="R25" s="59">
        <f t="shared" si="1"/>
        <v>1.1211678832116787</v>
      </c>
      <c r="S25"/>
      <c r="T25"/>
      <c r="U25"/>
      <c r="V25"/>
      <c r="W25"/>
      <c r="X25"/>
      <c r="Y25"/>
      <c r="Z25"/>
      <c r="AA25"/>
      <c r="AB25"/>
      <c r="AC25"/>
      <c r="AD25"/>
      <c r="AE25"/>
      <c r="AF25"/>
      <c r="AG25"/>
      <c r="AH25"/>
    </row>
    <row r="26" spans="2:34" s="10" customFormat="1" ht="18" customHeight="1" x14ac:dyDescent="0.25">
      <c r="B26" s="15" t="s">
        <v>44</v>
      </c>
      <c r="C26" s="15"/>
      <c r="D26" s="16">
        <v>356</v>
      </c>
      <c r="E26" s="16">
        <v>368</v>
      </c>
      <c r="F26" s="16">
        <v>412</v>
      </c>
      <c r="G26" s="16">
        <v>446</v>
      </c>
      <c r="H26" s="16">
        <v>442</v>
      </c>
      <c r="I26" s="16">
        <v>2024</v>
      </c>
      <c r="J26" s="16"/>
      <c r="K26" s="48">
        <f t="shared" si="0"/>
        <v>404.8</v>
      </c>
      <c r="L26" s="48"/>
      <c r="M26" s="16"/>
      <c r="N26" s="48">
        <v>578</v>
      </c>
      <c r="O26" s="16"/>
      <c r="P26" s="16"/>
      <c r="Q26" s="56"/>
      <c r="R26" s="59">
        <f t="shared" si="1"/>
        <v>0.70034602076124575</v>
      </c>
      <c r="S26"/>
      <c r="T26"/>
      <c r="U26"/>
      <c r="V26"/>
      <c r="W26"/>
      <c r="X26"/>
      <c r="Y26"/>
      <c r="Z26"/>
      <c r="AA26"/>
      <c r="AB26"/>
      <c r="AC26"/>
      <c r="AD26"/>
      <c r="AE26"/>
      <c r="AF26"/>
      <c r="AG26"/>
      <c r="AH26"/>
    </row>
    <row r="27" spans="2:34" s="21" customFormat="1" ht="18" customHeight="1" x14ac:dyDescent="0.25">
      <c r="B27" s="15" t="s">
        <v>17</v>
      </c>
      <c r="C27" s="18"/>
      <c r="D27" s="19">
        <v>1277</v>
      </c>
      <c r="E27" s="19">
        <v>1387</v>
      </c>
      <c r="F27" s="19">
        <v>1444</v>
      </c>
      <c r="G27" s="19">
        <v>1450</v>
      </c>
      <c r="H27" s="19">
        <v>1445</v>
      </c>
      <c r="I27" s="19">
        <v>7003</v>
      </c>
      <c r="J27" s="19"/>
      <c r="K27" s="49">
        <f t="shared" si="0"/>
        <v>1400.6</v>
      </c>
      <c r="L27" s="49"/>
      <c r="M27" s="19"/>
      <c r="N27" s="49">
        <v>1548</v>
      </c>
      <c r="O27" s="19"/>
      <c r="P27" s="19"/>
      <c r="Q27" s="56"/>
      <c r="R27" s="59">
        <f t="shared" si="1"/>
        <v>0.90478036175710586</v>
      </c>
      <c r="S27"/>
      <c r="T27"/>
      <c r="U27"/>
      <c r="V27"/>
      <c r="W27"/>
      <c r="X27"/>
      <c r="Y27"/>
      <c r="Z27"/>
      <c r="AA27"/>
      <c r="AB27"/>
      <c r="AC27"/>
      <c r="AD27"/>
      <c r="AE27"/>
      <c r="AF27"/>
      <c r="AG27"/>
      <c r="AH27"/>
    </row>
    <row r="28" spans="2:34" s="10" customFormat="1" ht="24" customHeight="1" thickBot="1" x14ac:dyDescent="0.3">
      <c r="B28" s="61" t="s">
        <v>45</v>
      </c>
      <c r="C28" s="22"/>
      <c r="D28" s="23">
        <v>27687</v>
      </c>
      <c r="E28" s="23">
        <v>29471</v>
      </c>
      <c r="F28" s="23">
        <v>30838</v>
      </c>
      <c r="G28" s="23">
        <v>32023</v>
      </c>
      <c r="H28" s="23">
        <v>31564</v>
      </c>
      <c r="I28" s="23">
        <v>151583</v>
      </c>
      <c r="J28" s="92"/>
      <c r="K28" s="50">
        <f>AVERAGE(D28:H28)</f>
        <v>30316.6</v>
      </c>
      <c r="L28" s="91"/>
      <c r="M28" s="23"/>
      <c r="N28" s="50">
        <f>SUM(N6:N27)</f>
        <v>14885</v>
      </c>
      <c r="O28" s="23"/>
      <c r="P28" s="23"/>
      <c r="Q28" s="57"/>
      <c r="R28" s="88">
        <f>K28/N28</f>
        <v>2.0367215317433658</v>
      </c>
      <c r="S28"/>
      <c r="T28"/>
      <c r="U28"/>
      <c r="V28"/>
      <c r="W28"/>
      <c r="X28"/>
      <c r="Y28"/>
      <c r="Z28"/>
      <c r="AA28"/>
      <c r="AB28"/>
      <c r="AC28"/>
      <c r="AD28"/>
      <c r="AE28"/>
      <c r="AF28"/>
      <c r="AG28"/>
      <c r="AH28"/>
    </row>
    <row r="29" spans="2:34" ht="1.9" customHeight="1" x14ac:dyDescent="0.25">
      <c r="C29" s="25"/>
      <c r="D29" s="26"/>
      <c r="E29" s="26"/>
      <c r="F29" s="26"/>
      <c r="G29" s="26"/>
      <c r="H29" s="26"/>
      <c r="I29" s="26"/>
      <c r="J29" s="93"/>
      <c r="K29" s="51"/>
      <c r="L29" s="51"/>
      <c r="M29" s="26"/>
      <c r="N29" s="51"/>
      <c r="O29" s="26"/>
      <c r="P29" s="26"/>
      <c r="Q29" s="58"/>
    </row>
    <row r="30" spans="2:34" s="26" customFormat="1" ht="159.75" customHeight="1" x14ac:dyDescent="0.25">
      <c r="B30" s="123" t="s">
        <v>66</v>
      </c>
      <c r="C30" s="124"/>
      <c r="D30" s="124"/>
      <c r="E30" s="124"/>
      <c r="F30" s="124"/>
      <c r="G30" s="124"/>
      <c r="H30" s="124"/>
      <c r="I30" s="124"/>
      <c r="J30" s="124"/>
      <c r="K30" s="124"/>
      <c r="L30" s="124"/>
      <c r="M30" s="124"/>
      <c r="N30" s="124"/>
      <c r="O30" s="124"/>
      <c r="P30" s="124"/>
      <c r="Q30" s="124"/>
      <c r="R30" s="124"/>
      <c r="S30"/>
      <c r="T30"/>
      <c r="U30"/>
      <c r="V30"/>
      <c r="W30"/>
      <c r="X30"/>
      <c r="Y30"/>
      <c r="Z30"/>
      <c r="AA30"/>
      <c r="AB30"/>
      <c r="AC30"/>
      <c r="AD30"/>
      <c r="AE30"/>
      <c r="AF30"/>
      <c r="AG30"/>
      <c r="AH30"/>
    </row>
    <row r="31" spans="2:34" x14ac:dyDescent="0.25">
      <c r="B31" s="25"/>
    </row>
  </sheetData>
  <mergeCells count="7">
    <mergeCell ref="B3:R3"/>
    <mergeCell ref="K4:K5"/>
    <mergeCell ref="B30:R30"/>
    <mergeCell ref="B4:C5"/>
    <mergeCell ref="D4:I4"/>
    <mergeCell ref="M4:O5"/>
    <mergeCell ref="R4:R5"/>
  </mergeCells>
  <hyperlinks>
    <hyperlink ref="B2" location="Introduction!A1" display="Back"/>
  </hyperlinks>
  <pageMargins left="0.7" right="0.7" top="0.75" bottom="0.75" header="0.3" footer="0.3"/>
  <pageSetup paperSize="5"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31"/>
  <sheetViews>
    <sheetView showGridLines="0" zoomScale="85" zoomScaleNormal="85" zoomScaleSheetLayoutView="85" zoomScalePageLayoutView="85" workbookViewId="0">
      <selection activeCell="X24" sqref="X24"/>
    </sheetView>
  </sheetViews>
  <sheetFormatPr defaultColWidth="8.85546875" defaultRowHeight="15" x14ac:dyDescent="0.25"/>
  <cols>
    <col min="1" max="1" width="3.28515625" style="8" customWidth="1"/>
    <col min="2" max="2" width="6.7109375" style="7" customWidth="1"/>
    <col min="3" max="3" width="27.7109375" style="7" customWidth="1"/>
    <col min="4" max="8" width="7.7109375" style="8" customWidth="1"/>
    <col min="9" max="9" width="12.7109375" style="8" customWidth="1"/>
    <col min="10" max="10" width="3.42578125" style="8" customWidth="1"/>
    <col min="11" max="11" width="2.28515625" style="8" customWidth="1"/>
    <col min="12" max="12" width="8.5703125" style="8" customWidth="1"/>
    <col min="13" max="14" width="8.42578125" style="8" customWidth="1"/>
    <col min="15" max="15" width="9.7109375" style="8" customWidth="1"/>
    <col min="16" max="16" width="7.7109375" style="8" customWidth="1"/>
    <col min="17" max="17" width="12.7109375" style="8" customWidth="1"/>
    <col min="18" max="18" width="3.42578125" style="8" customWidth="1"/>
    <col min="19" max="19" width="3" style="8" customWidth="1"/>
    <col min="20" max="20" width="10.7109375" style="8" customWidth="1"/>
    <col min="21" max="24" width="7.7109375" style="8" customWidth="1"/>
    <col min="25" max="25" width="12.7109375" style="8" customWidth="1"/>
    <col min="26" max="16384" width="8.85546875" style="8"/>
  </cols>
  <sheetData>
    <row r="2" spans="2:25" ht="36" customHeight="1" x14ac:dyDescent="0.25">
      <c r="B2" s="87" t="s">
        <v>21</v>
      </c>
    </row>
    <row r="3" spans="2:25" s="9" customFormat="1" ht="40.5" customHeight="1" thickBot="1" x14ac:dyDescent="0.3">
      <c r="B3" s="120" t="s">
        <v>65</v>
      </c>
      <c r="C3" s="120"/>
      <c r="D3" s="120"/>
      <c r="E3" s="120"/>
      <c r="F3" s="120"/>
      <c r="G3" s="120"/>
      <c r="H3" s="120"/>
      <c r="I3" s="120"/>
      <c r="J3" s="120"/>
      <c r="K3" s="120"/>
      <c r="L3" s="120"/>
      <c r="M3" s="120"/>
      <c r="N3" s="120"/>
      <c r="O3" s="120"/>
      <c r="P3" s="120"/>
      <c r="Q3" s="120"/>
      <c r="R3" s="120"/>
      <c r="S3" s="120"/>
      <c r="T3" s="120"/>
      <c r="U3" s="120"/>
      <c r="V3" s="120"/>
      <c r="W3" s="120"/>
      <c r="X3" s="120"/>
      <c r="Y3" s="120"/>
    </row>
    <row r="4" spans="2:25" s="9" customFormat="1" ht="24" customHeight="1" x14ac:dyDescent="0.25">
      <c r="B4" s="125" t="s">
        <v>46</v>
      </c>
      <c r="C4" s="125"/>
      <c r="D4" s="127" t="s">
        <v>24</v>
      </c>
      <c r="E4" s="127"/>
      <c r="F4" s="127"/>
      <c r="G4" s="127"/>
      <c r="H4" s="127"/>
      <c r="I4" s="127"/>
      <c r="J4" s="63"/>
      <c r="K4" s="10"/>
      <c r="L4" s="127" t="s">
        <v>56</v>
      </c>
      <c r="M4" s="127"/>
      <c r="N4" s="127"/>
      <c r="O4" s="127"/>
      <c r="P4" s="127"/>
      <c r="Q4" s="127"/>
      <c r="R4" s="63"/>
      <c r="S4" s="63"/>
      <c r="T4" s="127" t="s">
        <v>67</v>
      </c>
      <c r="U4" s="127"/>
      <c r="V4" s="127"/>
      <c r="W4" s="127"/>
      <c r="X4" s="127"/>
      <c r="Y4" s="127"/>
    </row>
    <row r="5" spans="2:25" s="10" customFormat="1" ht="34.5" customHeight="1" x14ac:dyDescent="0.25">
      <c r="B5" s="126"/>
      <c r="C5" s="126"/>
      <c r="D5" s="11">
        <v>2011</v>
      </c>
      <c r="E5" s="11">
        <v>2012</v>
      </c>
      <c r="F5" s="11">
        <v>2013</v>
      </c>
      <c r="G5" s="11">
        <v>2014</v>
      </c>
      <c r="H5" s="11">
        <v>2015</v>
      </c>
      <c r="I5" s="11" t="s">
        <v>57</v>
      </c>
      <c r="J5" s="66"/>
      <c r="L5" s="11">
        <v>2011</v>
      </c>
      <c r="M5" s="11">
        <v>2012</v>
      </c>
      <c r="N5" s="11">
        <v>2013</v>
      </c>
      <c r="O5" s="11">
        <v>2014</v>
      </c>
      <c r="P5" s="11">
        <v>2015</v>
      </c>
      <c r="Q5" s="11" t="s">
        <v>58</v>
      </c>
      <c r="R5" s="66"/>
      <c r="S5" s="66"/>
      <c r="T5" s="11">
        <v>2011</v>
      </c>
      <c r="U5" s="11">
        <v>2012</v>
      </c>
      <c r="V5" s="11">
        <v>2013</v>
      </c>
      <c r="W5" s="11">
        <v>2014</v>
      </c>
      <c r="X5" s="11">
        <v>2015</v>
      </c>
      <c r="Y5" s="11" t="s">
        <v>59</v>
      </c>
    </row>
    <row r="6" spans="2:25" s="10" customFormat="1" ht="18" customHeight="1" x14ac:dyDescent="0.25">
      <c r="B6" s="12" t="s">
        <v>25</v>
      </c>
      <c r="C6" s="12"/>
      <c r="D6" s="13">
        <v>26</v>
      </c>
      <c r="E6" s="13">
        <v>26</v>
      </c>
      <c r="F6" s="13">
        <v>24</v>
      </c>
      <c r="G6" s="13">
        <v>28</v>
      </c>
      <c r="H6" s="13">
        <v>24</v>
      </c>
      <c r="I6" s="13">
        <v>128</v>
      </c>
      <c r="J6" s="68"/>
      <c r="L6" s="13">
        <v>343</v>
      </c>
      <c r="M6" s="13">
        <v>280</v>
      </c>
      <c r="N6" s="13">
        <v>107</v>
      </c>
      <c r="O6" s="13">
        <v>88</v>
      </c>
      <c r="P6" s="13">
        <v>58</v>
      </c>
      <c r="Q6" s="13">
        <v>876</v>
      </c>
      <c r="R6" s="68"/>
      <c r="S6" s="68"/>
      <c r="T6" s="14">
        <f>L6/D6</f>
        <v>13.192307692307692</v>
      </c>
      <c r="U6" s="14">
        <f t="shared" ref="U6:U17" si="0">M6/E6</f>
        <v>10.76923076923077</v>
      </c>
      <c r="V6" s="14">
        <f t="shared" ref="V6:V17" si="1">N6/F6</f>
        <v>4.458333333333333</v>
      </c>
      <c r="W6" s="14">
        <f t="shared" ref="W6:W17" si="2">O6/G6</f>
        <v>3.1428571428571428</v>
      </c>
      <c r="X6" s="14">
        <f t="shared" ref="X6:X17" si="3">P6/H6</f>
        <v>2.4166666666666665</v>
      </c>
      <c r="Y6" s="103">
        <f t="shared" ref="Y6:Y17" si="4">Q6/I6</f>
        <v>6.84375</v>
      </c>
    </row>
    <row r="7" spans="2:25" s="10" customFormat="1" ht="18" customHeight="1" x14ac:dyDescent="0.25">
      <c r="B7" s="15" t="s">
        <v>26</v>
      </c>
      <c r="C7" s="15"/>
      <c r="D7" s="16">
        <v>406</v>
      </c>
      <c r="E7" s="16">
        <v>423</v>
      </c>
      <c r="F7" s="16">
        <v>470</v>
      </c>
      <c r="G7" s="16">
        <v>507</v>
      </c>
      <c r="H7" s="16">
        <v>489</v>
      </c>
      <c r="I7" s="16">
        <v>2295</v>
      </c>
      <c r="J7" s="68"/>
      <c r="L7" s="16">
        <v>4409</v>
      </c>
      <c r="M7" s="16">
        <v>3632</v>
      </c>
      <c r="N7" s="16">
        <v>3353</v>
      </c>
      <c r="O7" s="16">
        <v>2275</v>
      </c>
      <c r="P7" s="16">
        <v>707</v>
      </c>
      <c r="Q7" s="16">
        <v>14376</v>
      </c>
      <c r="R7" s="68"/>
      <c r="S7" s="68"/>
      <c r="T7" s="17">
        <f t="shared" ref="T7:T17" si="5">L7/D7</f>
        <v>10.85960591133005</v>
      </c>
      <c r="U7" s="17">
        <f t="shared" si="0"/>
        <v>8.5862884160756501</v>
      </c>
      <c r="V7" s="17">
        <f t="shared" si="1"/>
        <v>7.1340425531914891</v>
      </c>
      <c r="W7" s="17">
        <f t="shared" si="2"/>
        <v>4.4871794871794872</v>
      </c>
      <c r="X7" s="17">
        <f t="shared" si="3"/>
        <v>1.4458077709611452</v>
      </c>
      <c r="Y7" s="104">
        <f t="shared" si="4"/>
        <v>6.2640522875816993</v>
      </c>
    </row>
    <row r="8" spans="2:25" s="10" customFormat="1" ht="18" customHeight="1" x14ac:dyDescent="0.25">
      <c r="B8" s="15" t="s">
        <v>27</v>
      </c>
      <c r="C8" s="15"/>
      <c r="D8" s="16">
        <v>1041</v>
      </c>
      <c r="E8" s="16">
        <v>1186</v>
      </c>
      <c r="F8" s="16">
        <v>1142</v>
      </c>
      <c r="G8" s="16">
        <v>1250</v>
      </c>
      <c r="H8" s="16">
        <v>1183</v>
      </c>
      <c r="I8" s="16">
        <v>5802</v>
      </c>
      <c r="J8" s="68"/>
      <c r="L8" s="16">
        <v>11967</v>
      </c>
      <c r="M8" s="16">
        <v>19380</v>
      </c>
      <c r="N8" s="16">
        <v>8262</v>
      </c>
      <c r="O8" s="16">
        <v>5661</v>
      </c>
      <c r="P8" s="16">
        <v>2512</v>
      </c>
      <c r="Q8" s="16">
        <v>47782</v>
      </c>
      <c r="R8" s="68"/>
      <c r="S8" s="68"/>
      <c r="T8" s="17">
        <f t="shared" si="5"/>
        <v>11.495677233429396</v>
      </c>
      <c r="U8" s="17">
        <f t="shared" si="0"/>
        <v>16.340640809443506</v>
      </c>
      <c r="V8" s="17">
        <f t="shared" si="1"/>
        <v>7.2346760070052536</v>
      </c>
      <c r="W8" s="17">
        <f t="shared" si="2"/>
        <v>4.5288000000000004</v>
      </c>
      <c r="X8" s="17">
        <f t="shared" si="3"/>
        <v>2.1234150464919694</v>
      </c>
      <c r="Y8" s="104">
        <f t="shared" si="4"/>
        <v>8.2354360565322295</v>
      </c>
    </row>
    <row r="9" spans="2:25" s="10" customFormat="1" ht="18" customHeight="1" x14ac:dyDescent="0.25">
      <c r="B9" s="15" t="s">
        <v>28</v>
      </c>
      <c r="C9" s="15"/>
      <c r="D9" s="16">
        <v>305</v>
      </c>
      <c r="E9" s="16">
        <v>291</v>
      </c>
      <c r="F9" s="16">
        <v>364</v>
      </c>
      <c r="G9" s="16">
        <v>370</v>
      </c>
      <c r="H9" s="16">
        <v>313</v>
      </c>
      <c r="I9" s="16">
        <v>1643</v>
      </c>
      <c r="J9" s="68"/>
      <c r="L9" s="16">
        <v>3976</v>
      </c>
      <c r="M9" s="16">
        <v>3161</v>
      </c>
      <c r="N9" s="16">
        <v>2928</v>
      </c>
      <c r="O9" s="16">
        <v>1998</v>
      </c>
      <c r="P9" s="16">
        <v>795</v>
      </c>
      <c r="Q9" s="16">
        <v>12858</v>
      </c>
      <c r="R9" s="68"/>
      <c r="S9" s="68"/>
      <c r="T9" s="17">
        <f t="shared" si="5"/>
        <v>13.036065573770491</v>
      </c>
      <c r="U9" s="17">
        <f t="shared" si="0"/>
        <v>10.862542955326461</v>
      </c>
      <c r="V9" s="17">
        <f t="shared" si="1"/>
        <v>8.0439560439560438</v>
      </c>
      <c r="W9" s="17">
        <f t="shared" si="2"/>
        <v>5.4</v>
      </c>
      <c r="X9" s="17">
        <f t="shared" si="3"/>
        <v>2.5399361022364215</v>
      </c>
      <c r="Y9" s="104">
        <f t="shared" si="4"/>
        <v>7.8259281801582468</v>
      </c>
    </row>
    <row r="10" spans="2:25" s="10" customFormat="1" ht="18" customHeight="1" x14ac:dyDescent="0.25">
      <c r="B10" s="15" t="s">
        <v>29</v>
      </c>
      <c r="C10" s="15"/>
      <c r="D10" s="16">
        <v>245</v>
      </c>
      <c r="E10" s="16">
        <v>273</v>
      </c>
      <c r="F10" s="16">
        <v>275</v>
      </c>
      <c r="G10" s="16">
        <v>270</v>
      </c>
      <c r="H10" s="16">
        <v>277</v>
      </c>
      <c r="I10" s="16">
        <v>1340</v>
      </c>
      <c r="J10" s="68"/>
      <c r="L10" s="16">
        <v>2137</v>
      </c>
      <c r="M10" s="16">
        <v>2199</v>
      </c>
      <c r="N10" s="16">
        <v>1726</v>
      </c>
      <c r="O10" s="16">
        <v>847</v>
      </c>
      <c r="P10" s="16">
        <v>416</v>
      </c>
      <c r="Q10" s="16">
        <v>7325</v>
      </c>
      <c r="R10" s="68"/>
      <c r="S10" s="68"/>
      <c r="T10" s="17">
        <f t="shared" si="5"/>
        <v>8.722448979591837</v>
      </c>
      <c r="U10" s="17">
        <f t="shared" si="0"/>
        <v>8.0549450549450547</v>
      </c>
      <c r="V10" s="17">
        <f t="shared" si="1"/>
        <v>6.2763636363636364</v>
      </c>
      <c r="W10" s="17">
        <f t="shared" si="2"/>
        <v>3.1370370370370368</v>
      </c>
      <c r="X10" s="17">
        <f t="shared" si="3"/>
        <v>1.5018050541516246</v>
      </c>
      <c r="Y10" s="104">
        <f t="shared" si="4"/>
        <v>5.4664179104477615</v>
      </c>
    </row>
    <row r="11" spans="2:25" s="10" customFormat="1" ht="18" customHeight="1" x14ac:dyDescent="0.25">
      <c r="B11" s="18" t="s">
        <v>30</v>
      </c>
      <c r="C11" s="18"/>
      <c r="D11" s="19">
        <v>3272</v>
      </c>
      <c r="E11" s="19">
        <v>3509</v>
      </c>
      <c r="F11" s="19">
        <v>3695</v>
      </c>
      <c r="G11" s="19">
        <v>3726</v>
      </c>
      <c r="H11" s="19">
        <v>3733</v>
      </c>
      <c r="I11" s="19">
        <v>17935</v>
      </c>
      <c r="J11" s="68"/>
      <c r="L11" s="19">
        <v>68386</v>
      </c>
      <c r="M11" s="19">
        <v>60781</v>
      </c>
      <c r="N11" s="19">
        <v>45660</v>
      </c>
      <c r="O11" s="19">
        <v>27174</v>
      </c>
      <c r="P11" s="19">
        <v>12076</v>
      </c>
      <c r="Q11" s="19">
        <v>214077</v>
      </c>
      <c r="R11" s="68"/>
      <c r="S11" s="68"/>
      <c r="T11" s="20">
        <f t="shared" si="5"/>
        <v>20.90036674816626</v>
      </c>
      <c r="U11" s="20">
        <f t="shared" si="0"/>
        <v>17.321459105158166</v>
      </c>
      <c r="V11" s="20">
        <f t="shared" si="1"/>
        <v>12.357239512855211</v>
      </c>
      <c r="W11" s="20">
        <f t="shared" si="2"/>
        <v>7.2930756843800326</v>
      </c>
      <c r="X11" s="20">
        <f t="shared" si="3"/>
        <v>3.2349316903294936</v>
      </c>
      <c r="Y11" s="105">
        <f t="shared" si="4"/>
        <v>11.936269863395594</v>
      </c>
    </row>
    <row r="12" spans="2:25" s="10" customFormat="1" ht="18" customHeight="1" x14ac:dyDescent="0.25">
      <c r="B12" s="15" t="s">
        <v>31</v>
      </c>
      <c r="C12" s="15"/>
      <c r="D12" s="16">
        <v>64</v>
      </c>
      <c r="E12" s="16">
        <v>75</v>
      </c>
      <c r="F12" s="16">
        <v>89</v>
      </c>
      <c r="G12" s="16">
        <v>95</v>
      </c>
      <c r="H12" s="16">
        <v>90</v>
      </c>
      <c r="I12" s="16">
        <v>413</v>
      </c>
      <c r="J12" s="68"/>
      <c r="L12" s="16">
        <v>300</v>
      </c>
      <c r="M12" s="16">
        <v>416</v>
      </c>
      <c r="N12" s="16">
        <v>334</v>
      </c>
      <c r="O12" s="16">
        <v>281</v>
      </c>
      <c r="P12" s="16">
        <v>102</v>
      </c>
      <c r="Q12" s="16">
        <v>1433</v>
      </c>
      <c r="R12" s="68"/>
      <c r="S12" s="68"/>
      <c r="T12" s="17">
        <f t="shared" si="5"/>
        <v>4.6875</v>
      </c>
      <c r="U12" s="17">
        <f t="shared" si="0"/>
        <v>5.5466666666666669</v>
      </c>
      <c r="V12" s="17">
        <f t="shared" si="1"/>
        <v>3.7528089887640448</v>
      </c>
      <c r="W12" s="17">
        <f t="shared" si="2"/>
        <v>2.9578947368421051</v>
      </c>
      <c r="X12" s="17">
        <f t="shared" si="3"/>
        <v>1.1333333333333333</v>
      </c>
      <c r="Y12" s="104">
        <f t="shared" si="4"/>
        <v>3.4697336561743342</v>
      </c>
    </row>
    <row r="13" spans="2:25" s="10" customFormat="1" ht="18" customHeight="1" x14ac:dyDescent="0.25">
      <c r="B13" s="15" t="s">
        <v>32</v>
      </c>
      <c r="C13" s="15"/>
      <c r="D13" s="16">
        <v>75</v>
      </c>
      <c r="E13" s="16">
        <v>58</v>
      </c>
      <c r="F13" s="16">
        <v>76</v>
      </c>
      <c r="G13" s="16">
        <v>122</v>
      </c>
      <c r="H13" s="16">
        <v>114</v>
      </c>
      <c r="I13" s="16">
        <v>445</v>
      </c>
      <c r="J13" s="68"/>
      <c r="L13" s="16">
        <v>850</v>
      </c>
      <c r="M13" s="16">
        <v>444</v>
      </c>
      <c r="N13" s="16">
        <v>610</v>
      </c>
      <c r="O13" s="16">
        <v>733</v>
      </c>
      <c r="P13" s="16">
        <v>191</v>
      </c>
      <c r="Q13" s="16">
        <v>2828</v>
      </c>
      <c r="R13" s="68"/>
      <c r="S13" s="68"/>
      <c r="T13" s="17">
        <f t="shared" si="5"/>
        <v>11.333333333333334</v>
      </c>
      <c r="U13" s="17">
        <f t="shared" si="0"/>
        <v>7.6551724137931032</v>
      </c>
      <c r="V13" s="17">
        <f t="shared" si="1"/>
        <v>8.026315789473685</v>
      </c>
      <c r="W13" s="17">
        <f t="shared" si="2"/>
        <v>6.0081967213114753</v>
      </c>
      <c r="X13" s="17">
        <f t="shared" si="3"/>
        <v>1.6754385964912282</v>
      </c>
      <c r="Y13" s="104">
        <f t="shared" si="4"/>
        <v>6.3550561797752811</v>
      </c>
    </row>
    <row r="14" spans="2:25" s="10" customFormat="1" ht="18" customHeight="1" x14ac:dyDescent="0.25">
      <c r="B14" s="15" t="s">
        <v>33</v>
      </c>
      <c r="C14" s="15"/>
      <c r="D14" s="16">
        <v>7</v>
      </c>
      <c r="E14" s="16">
        <v>10</v>
      </c>
      <c r="F14" s="16">
        <v>11</v>
      </c>
      <c r="G14" s="16">
        <v>8</v>
      </c>
      <c r="H14" s="16">
        <v>19</v>
      </c>
      <c r="I14" s="16">
        <v>55</v>
      </c>
      <c r="J14" s="68"/>
      <c r="L14" s="16">
        <v>14</v>
      </c>
      <c r="M14" s="16">
        <v>23</v>
      </c>
      <c r="N14" s="16">
        <v>15</v>
      </c>
      <c r="O14" s="16">
        <v>51</v>
      </c>
      <c r="P14" s="16">
        <v>40</v>
      </c>
      <c r="Q14" s="16">
        <v>143</v>
      </c>
      <c r="R14" s="68"/>
      <c r="S14" s="68"/>
      <c r="T14" s="17">
        <f t="shared" si="5"/>
        <v>2</v>
      </c>
      <c r="U14" s="17">
        <f t="shared" si="0"/>
        <v>2.2999999999999998</v>
      </c>
      <c r="V14" s="17">
        <f t="shared" si="1"/>
        <v>1.3636363636363635</v>
      </c>
      <c r="W14" s="17">
        <f t="shared" si="2"/>
        <v>6.375</v>
      </c>
      <c r="X14" s="17">
        <f t="shared" si="3"/>
        <v>2.1052631578947367</v>
      </c>
      <c r="Y14" s="104">
        <f t="shared" si="4"/>
        <v>2.6</v>
      </c>
    </row>
    <row r="15" spans="2:25" s="9" customFormat="1" ht="18.75" x14ac:dyDescent="0.25">
      <c r="B15" s="18" t="s">
        <v>34</v>
      </c>
      <c r="C15" s="18"/>
      <c r="D15" s="19">
        <v>1762</v>
      </c>
      <c r="E15" s="19">
        <v>1882</v>
      </c>
      <c r="F15" s="19">
        <v>1915</v>
      </c>
      <c r="G15" s="19">
        <v>1958</v>
      </c>
      <c r="H15" s="19">
        <v>1945</v>
      </c>
      <c r="I15" s="19">
        <v>9462</v>
      </c>
      <c r="J15" s="68"/>
      <c r="L15" s="19">
        <v>28808</v>
      </c>
      <c r="M15" s="19">
        <v>22476</v>
      </c>
      <c r="N15" s="19">
        <v>16683</v>
      </c>
      <c r="O15" s="19">
        <v>10616</v>
      </c>
      <c r="P15" s="19">
        <v>4159</v>
      </c>
      <c r="Q15" s="19">
        <v>82742</v>
      </c>
      <c r="R15" s="68"/>
      <c r="S15" s="68"/>
      <c r="T15" s="20">
        <f t="shared" si="5"/>
        <v>16.349602724177071</v>
      </c>
      <c r="U15" s="20">
        <f t="shared" si="0"/>
        <v>11.942614240170032</v>
      </c>
      <c r="V15" s="20">
        <f t="shared" si="1"/>
        <v>8.7117493472584862</v>
      </c>
      <c r="W15" s="20">
        <f t="shared" si="2"/>
        <v>5.4218590398365683</v>
      </c>
      <c r="X15" s="20">
        <f t="shared" si="3"/>
        <v>2.1383033419023136</v>
      </c>
      <c r="Y15" s="105">
        <f t="shared" si="4"/>
        <v>8.7446628619742128</v>
      </c>
    </row>
    <row r="16" spans="2:25" s="10" customFormat="1" ht="18" customHeight="1" x14ac:dyDescent="0.25">
      <c r="B16" s="15" t="s">
        <v>35</v>
      </c>
      <c r="C16" s="15"/>
      <c r="D16" s="16">
        <v>632</v>
      </c>
      <c r="E16" s="16">
        <v>701</v>
      </c>
      <c r="F16" s="16">
        <v>765</v>
      </c>
      <c r="G16" s="16">
        <v>841</v>
      </c>
      <c r="H16" s="16">
        <v>903</v>
      </c>
      <c r="I16" s="16">
        <v>3842</v>
      </c>
      <c r="J16" s="68"/>
      <c r="L16" s="16">
        <v>6279</v>
      </c>
      <c r="M16" s="16">
        <v>6107</v>
      </c>
      <c r="N16" s="16">
        <v>4812</v>
      </c>
      <c r="O16" s="16">
        <v>3166</v>
      </c>
      <c r="P16" s="16">
        <v>1404</v>
      </c>
      <c r="Q16" s="16">
        <v>21768</v>
      </c>
      <c r="R16" s="68"/>
      <c r="S16" s="68"/>
      <c r="T16" s="17">
        <f t="shared" si="5"/>
        <v>9.9351265822784818</v>
      </c>
      <c r="U16" s="17">
        <f t="shared" si="0"/>
        <v>8.7118402282453644</v>
      </c>
      <c r="V16" s="17">
        <f t="shared" si="1"/>
        <v>6.2901960784313724</v>
      </c>
      <c r="W16" s="17">
        <f t="shared" si="2"/>
        <v>3.7645659928656361</v>
      </c>
      <c r="X16" s="17">
        <f t="shared" si="3"/>
        <v>1.5548172757475083</v>
      </c>
      <c r="Y16" s="104">
        <f t="shared" si="4"/>
        <v>5.665799062988027</v>
      </c>
    </row>
    <row r="17" spans="2:25" s="10" customFormat="1" ht="18" customHeight="1" x14ac:dyDescent="0.25">
      <c r="B17" s="15" t="s">
        <v>36</v>
      </c>
      <c r="C17" s="15"/>
      <c r="D17" s="16">
        <v>302</v>
      </c>
      <c r="E17" s="16">
        <v>326</v>
      </c>
      <c r="F17" s="16">
        <v>330</v>
      </c>
      <c r="G17" s="16">
        <v>313</v>
      </c>
      <c r="H17" s="16">
        <v>306</v>
      </c>
      <c r="I17" s="16">
        <v>1577</v>
      </c>
      <c r="J17" s="68"/>
      <c r="L17" s="16">
        <v>4071</v>
      </c>
      <c r="M17" s="16">
        <v>3891</v>
      </c>
      <c r="N17" s="16">
        <v>2376</v>
      </c>
      <c r="O17" s="16">
        <v>1339</v>
      </c>
      <c r="P17" s="16">
        <v>520</v>
      </c>
      <c r="Q17" s="16">
        <v>12197</v>
      </c>
      <c r="R17" s="68"/>
      <c r="S17" s="68"/>
      <c r="T17" s="17">
        <f t="shared" si="5"/>
        <v>13.480132450331126</v>
      </c>
      <c r="U17" s="17">
        <f t="shared" si="0"/>
        <v>11.935582822085889</v>
      </c>
      <c r="V17" s="17">
        <f t="shared" si="1"/>
        <v>7.2</v>
      </c>
      <c r="W17" s="17">
        <f t="shared" si="2"/>
        <v>4.2779552715654949</v>
      </c>
      <c r="X17" s="17">
        <f t="shared" si="3"/>
        <v>1.6993464052287581</v>
      </c>
      <c r="Y17" s="104">
        <f t="shared" si="4"/>
        <v>7.73430564362714</v>
      </c>
    </row>
    <row r="18" spans="2:25" s="10" customFormat="1" x14ac:dyDescent="0.25">
      <c r="B18" s="15" t="s">
        <v>37</v>
      </c>
      <c r="C18" s="15"/>
      <c r="D18" s="16">
        <v>1</v>
      </c>
      <c r="E18" s="16"/>
      <c r="F18" s="16"/>
      <c r="G18" s="16"/>
      <c r="H18" s="16"/>
      <c r="I18" s="16">
        <v>1</v>
      </c>
      <c r="J18" s="68"/>
      <c r="L18" s="16">
        <v>1</v>
      </c>
      <c r="M18" s="16"/>
      <c r="N18" s="16"/>
      <c r="O18" s="16"/>
      <c r="P18" s="16"/>
      <c r="Q18" s="16">
        <v>1</v>
      </c>
      <c r="R18" s="68"/>
      <c r="S18" s="68"/>
      <c r="T18" s="17">
        <f t="shared" ref="T18:T28" si="6">L18/D18</f>
        <v>1</v>
      </c>
      <c r="U18" s="17"/>
      <c r="V18" s="17"/>
      <c r="W18" s="17"/>
      <c r="X18" s="17"/>
      <c r="Y18" s="104">
        <f t="shared" ref="Y18:Y28" si="7">Q18/I18</f>
        <v>1</v>
      </c>
    </row>
    <row r="19" spans="2:25" s="10" customFormat="1" ht="18" customHeight="1" x14ac:dyDescent="0.25">
      <c r="B19" s="15" t="s">
        <v>38</v>
      </c>
      <c r="C19" s="15"/>
      <c r="D19" s="16">
        <v>1602</v>
      </c>
      <c r="E19" s="16">
        <v>1691</v>
      </c>
      <c r="F19" s="16">
        <v>1688</v>
      </c>
      <c r="G19" s="16">
        <v>1822</v>
      </c>
      <c r="H19" s="16">
        <v>1705</v>
      </c>
      <c r="I19" s="16">
        <v>8508</v>
      </c>
      <c r="J19" s="68"/>
      <c r="L19" s="16">
        <v>22797</v>
      </c>
      <c r="M19" s="16">
        <v>20606</v>
      </c>
      <c r="N19" s="16">
        <v>12999</v>
      </c>
      <c r="O19" s="16">
        <v>9030</v>
      </c>
      <c r="P19" s="16">
        <v>3481</v>
      </c>
      <c r="Q19" s="16">
        <v>68913</v>
      </c>
      <c r="R19" s="68"/>
      <c r="S19" s="68"/>
      <c r="T19" s="17">
        <f t="shared" si="6"/>
        <v>14.230337078651685</v>
      </c>
      <c r="U19" s="17">
        <f t="shared" ref="U19:U28" si="8">M19/E19</f>
        <v>12.18568894145476</v>
      </c>
      <c r="V19" s="17">
        <f t="shared" ref="V19:V28" si="9">N19/F19</f>
        <v>7.7008293838862558</v>
      </c>
      <c r="W19" s="17">
        <f t="shared" ref="W19:W28" si="10">O19/G19</f>
        <v>4.9560922063666304</v>
      </c>
      <c r="X19" s="17">
        <f t="shared" ref="X19:X28" si="11">P19/H19</f>
        <v>2.0416422287390028</v>
      </c>
      <c r="Y19" s="104">
        <f t="shared" si="7"/>
        <v>8.099788434414668</v>
      </c>
    </row>
    <row r="20" spans="2:25" s="9" customFormat="1" ht="18.75" x14ac:dyDescent="0.25">
      <c r="B20" s="18" t="s">
        <v>39</v>
      </c>
      <c r="C20" s="18"/>
      <c r="D20" s="19">
        <v>2878</v>
      </c>
      <c r="E20" s="19">
        <v>3323</v>
      </c>
      <c r="F20" s="19">
        <v>3467</v>
      </c>
      <c r="G20" s="19">
        <v>3756</v>
      </c>
      <c r="H20" s="19">
        <v>3720</v>
      </c>
      <c r="I20" s="19">
        <v>17144</v>
      </c>
      <c r="J20" s="68"/>
      <c r="L20" s="19">
        <v>55053</v>
      </c>
      <c r="M20" s="19">
        <v>51958</v>
      </c>
      <c r="N20" s="19">
        <v>34936</v>
      </c>
      <c r="O20" s="19">
        <v>23430</v>
      </c>
      <c r="P20" s="19">
        <v>10452</v>
      </c>
      <c r="Q20" s="19">
        <v>175829</v>
      </c>
      <c r="R20" s="68"/>
      <c r="S20" s="68"/>
      <c r="T20" s="20">
        <f t="shared" si="6"/>
        <v>19.128908964558722</v>
      </c>
      <c r="U20" s="20">
        <f t="shared" si="8"/>
        <v>15.635871200722239</v>
      </c>
      <c r="V20" s="20">
        <f t="shared" si="9"/>
        <v>10.07672339198154</v>
      </c>
      <c r="W20" s="20">
        <f t="shared" si="10"/>
        <v>6.2380191693290739</v>
      </c>
      <c r="X20" s="20">
        <f t="shared" si="11"/>
        <v>2.8096774193548386</v>
      </c>
      <c r="Y20" s="105">
        <f t="shared" si="7"/>
        <v>10.256007932804479</v>
      </c>
    </row>
    <row r="21" spans="2:25" s="9" customFormat="1" ht="18.75" x14ac:dyDescent="0.25">
      <c r="B21" s="18" t="s">
        <v>40</v>
      </c>
      <c r="C21" s="18"/>
      <c r="D21" s="19">
        <v>11049</v>
      </c>
      <c r="E21" s="19">
        <v>11638</v>
      </c>
      <c r="F21" s="19">
        <v>12294</v>
      </c>
      <c r="G21" s="19">
        <v>12674</v>
      </c>
      <c r="H21" s="19">
        <v>12580</v>
      </c>
      <c r="I21" s="19">
        <v>60235</v>
      </c>
      <c r="J21" s="68"/>
      <c r="L21" s="19">
        <v>250595</v>
      </c>
      <c r="M21" s="19">
        <v>211802</v>
      </c>
      <c r="N21" s="19">
        <v>161137</v>
      </c>
      <c r="O21" s="19">
        <v>99112</v>
      </c>
      <c r="P21" s="19">
        <v>43157</v>
      </c>
      <c r="Q21" s="19">
        <v>765803</v>
      </c>
      <c r="R21" s="68"/>
      <c r="S21" s="68"/>
      <c r="T21" s="20">
        <f t="shared" si="6"/>
        <v>22.680333061815549</v>
      </c>
      <c r="U21" s="20">
        <f t="shared" si="8"/>
        <v>18.199175115999314</v>
      </c>
      <c r="V21" s="20">
        <f t="shared" si="9"/>
        <v>13.106962746054986</v>
      </c>
      <c r="W21" s="20">
        <f t="shared" si="10"/>
        <v>7.8201041502288149</v>
      </c>
      <c r="X21" s="20">
        <f t="shared" si="11"/>
        <v>3.4306041335453101</v>
      </c>
      <c r="Y21" s="105">
        <f t="shared" si="7"/>
        <v>12.713588445256081</v>
      </c>
    </row>
    <row r="22" spans="2:25" s="10" customFormat="1" ht="18" customHeight="1" x14ac:dyDescent="0.25">
      <c r="B22" s="15" t="s">
        <v>41</v>
      </c>
      <c r="C22" s="15"/>
      <c r="D22" s="16">
        <v>2299</v>
      </c>
      <c r="E22" s="16">
        <v>2471</v>
      </c>
      <c r="F22" s="16">
        <v>2688</v>
      </c>
      <c r="G22" s="16">
        <v>2941</v>
      </c>
      <c r="H22" s="16">
        <v>2959</v>
      </c>
      <c r="I22" s="16">
        <v>13358</v>
      </c>
      <c r="J22" s="68"/>
      <c r="L22" s="16">
        <v>34188</v>
      </c>
      <c r="M22" s="16">
        <v>33647</v>
      </c>
      <c r="N22" s="16">
        <v>23663</v>
      </c>
      <c r="O22" s="16">
        <v>15488</v>
      </c>
      <c r="P22" s="16">
        <v>6696</v>
      </c>
      <c r="Q22" s="16">
        <v>113682</v>
      </c>
      <c r="R22" s="68"/>
      <c r="S22" s="68"/>
      <c r="T22" s="17">
        <f t="shared" si="6"/>
        <v>14.870813397129186</v>
      </c>
      <c r="U22" s="17">
        <f t="shared" si="8"/>
        <v>13.616754350465399</v>
      </c>
      <c r="V22" s="17">
        <f t="shared" si="9"/>
        <v>8.8031994047619051</v>
      </c>
      <c r="W22" s="17">
        <f t="shared" si="10"/>
        <v>5.2662359741584499</v>
      </c>
      <c r="X22" s="17">
        <f t="shared" si="11"/>
        <v>2.2629266644136532</v>
      </c>
      <c r="Y22" s="104">
        <f t="shared" si="7"/>
        <v>8.5104057493636773</v>
      </c>
    </row>
    <row r="23" spans="2:25" s="10" customFormat="1" ht="19.5" customHeight="1" x14ac:dyDescent="0.25">
      <c r="B23" s="132" t="s">
        <v>42</v>
      </c>
      <c r="C23" s="132"/>
      <c r="D23" s="19">
        <v>3049</v>
      </c>
      <c r="E23" s="19">
        <v>3195</v>
      </c>
      <c r="F23" s="19">
        <v>3224</v>
      </c>
      <c r="G23" s="19">
        <v>3370</v>
      </c>
      <c r="H23" s="19">
        <v>3412</v>
      </c>
      <c r="I23" s="19">
        <v>16250</v>
      </c>
      <c r="J23" s="68"/>
      <c r="K23" s="9"/>
      <c r="L23" s="19">
        <v>50394</v>
      </c>
      <c r="M23" s="19">
        <v>40266</v>
      </c>
      <c r="N23" s="19">
        <v>31980</v>
      </c>
      <c r="O23" s="19">
        <v>18671</v>
      </c>
      <c r="P23" s="19">
        <v>9759</v>
      </c>
      <c r="Q23" s="19">
        <v>151070</v>
      </c>
      <c r="R23" s="68"/>
      <c r="S23" s="68"/>
      <c r="T23" s="20">
        <f t="shared" si="6"/>
        <v>16.52804198097737</v>
      </c>
      <c r="U23" s="20">
        <f t="shared" si="8"/>
        <v>12.602816901408451</v>
      </c>
      <c r="V23" s="20">
        <f t="shared" si="9"/>
        <v>9.9193548387096779</v>
      </c>
      <c r="W23" s="20">
        <f t="shared" si="10"/>
        <v>5.5403560830860537</v>
      </c>
      <c r="X23" s="20">
        <f t="shared" si="11"/>
        <v>2.8601992966002343</v>
      </c>
      <c r="Y23" s="105">
        <f t="shared" si="7"/>
        <v>9.2966153846153841</v>
      </c>
    </row>
    <row r="24" spans="2:25" s="10" customFormat="1" ht="18" customHeight="1" x14ac:dyDescent="0.25">
      <c r="B24" s="137" t="s">
        <v>43</v>
      </c>
      <c r="C24" s="137"/>
      <c r="D24" s="16">
        <v>527</v>
      </c>
      <c r="E24" s="16">
        <v>599</v>
      </c>
      <c r="F24" s="16">
        <v>591</v>
      </c>
      <c r="G24" s="16">
        <v>579</v>
      </c>
      <c r="H24" s="16">
        <v>491</v>
      </c>
      <c r="I24" s="16">
        <v>2787</v>
      </c>
      <c r="J24" s="68"/>
      <c r="L24" s="16">
        <v>5410</v>
      </c>
      <c r="M24" s="16">
        <v>4529</v>
      </c>
      <c r="N24" s="16">
        <v>3628</v>
      </c>
      <c r="O24" s="16">
        <v>2078</v>
      </c>
      <c r="P24" s="16">
        <v>822</v>
      </c>
      <c r="Q24" s="16">
        <v>16467</v>
      </c>
      <c r="R24" s="68"/>
      <c r="S24" s="68"/>
      <c r="T24" s="17">
        <f t="shared" si="6"/>
        <v>10.265654648956357</v>
      </c>
      <c r="U24" s="17">
        <f t="shared" si="8"/>
        <v>7.5609348914858101</v>
      </c>
      <c r="V24" s="17">
        <f t="shared" si="9"/>
        <v>6.1387478849407779</v>
      </c>
      <c r="W24" s="17">
        <f t="shared" si="10"/>
        <v>3.5889464594127807</v>
      </c>
      <c r="X24" s="139">
        <f t="shared" si="11"/>
        <v>1.6741344195519348</v>
      </c>
      <c r="Y24" s="104">
        <f t="shared" si="7"/>
        <v>5.9085037674919265</v>
      </c>
    </row>
    <row r="25" spans="2:25" s="10" customFormat="1" ht="18" customHeight="1" x14ac:dyDescent="0.25">
      <c r="B25" s="15" t="s">
        <v>9</v>
      </c>
      <c r="C25" s="15"/>
      <c r="D25" s="16">
        <v>256</v>
      </c>
      <c r="E25" s="16">
        <v>256</v>
      </c>
      <c r="F25" s="16">
        <v>296</v>
      </c>
      <c r="G25" s="16">
        <v>367</v>
      </c>
      <c r="H25" s="16">
        <v>361</v>
      </c>
      <c r="I25" s="16">
        <v>1536</v>
      </c>
      <c r="J25" s="68"/>
      <c r="L25" s="16">
        <v>3238</v>
      </c>
      <c r="M25" s="16">
        <v>2578</v>
      </c>
      <c r="N25" s="16">
        <v>2360</v>
      </c>
      <c r="O25" s="16">
        <v>1802</v>
      </c>
      <c r="P25" s="16">
        <v>612</v>
      </c>
      <c r="Q25" s="16">
        <v>10590</v>
      </c>
      <c r="R25" s="68"/>
      <c r="S25" s="68"/>
      <c r="T25" s="17">
        <f t="shared" si="6"/>
        <v>12.6484375</v>
      </c>
      <c r="U25" s="17">
        <f t="shared" si="8"/>
        <v>10.0703125</v>
      </c>
      <c r="V25" s="17">
        <f t="shared" si="9"/>
        <v>7.9729729729729728</v>
      </c>
      <c r="W25" s="17">
        <f t="shared" si="10"/>
        <v>4.9100817438692097</v>
      </c>
      <c r="X25" s="17">
        <f t="shared" si="11"/>
        <v>1.6952908587257618</v>
      </c>
      <c r="Y25" s="104">
        <f t="shared" si="7"/>
        <v>6.89453125</v>
      </c>
    </row>
    <row r="26" spans="2:25" s="10" customFormat="1" ht="18" customHeight="1" x14ac:dyDescent="0.25">
      <c r="B26" s="15" t="s">
        <v>44</v>
      </c>
      <c r="C26" s="15"/>
      <c r="D26" s="16">
        <v>356</v>
      </c>
      <c r="E26" s="16">
        <v>368</v>
      </c>
      <c r="F26" s="16">
        <v>412</v>
      </c>
      <c r="G26" s="16">
        <v>446</v>
      </c>
      <c r="H26" s="16">
        <v>442</v>
      </c>
      <c r="I26" s="16">
        <v>2024</v>
      </c>
      <c r="J26" s="68"/>
      <c r="K26" s="21"/>
      <c r="L26" s="16">
        <v>3738</v>
      </c>
      <c r="M26" s="16">
        <v>2745</v>
      </c>
      <c r="N26" s="16">
        <v>2341</v>
      </c>
      <c r="O26" s="16">
        <v>1474</v>
      </c>
      <c r="P26" s="16">
        <v>577</v>
      </c>
      <c r="Q26" s="16">
        <v>10875</v>
      </c>
      <c r="R26" s="68"/>
      <c r="S26" s="68"/>
      <c r="T26" s="17">
        <f t="shared" si="6"/>
        <v>10.5</v>
      </c>
      <c r="U26" s="17">
        <f t="shared" si="8"/>
        <v>7.4592391304347823</v>
      </c>
      <c r="V26" s="17">
        <f t="shared" si="9"/>
        <v>5.6820388349514559</v>
      </c>
      <c r="W26" s="17">
        <f t="shared" si="10"/>
        <v>3.304932735426009</v>
      </c>
      <c r="X26" s="17">
        <f t="shared" si="11"/>
        <v>1.3054298642533937</v>
      </c>
      <c r="Y26" s="104">
        <f t="shared" si="7"/>
        <v>5.3730237154150196</v>
      </c>
    </row>
    <row r="27" spans="2:25" s="21" customFormat="1" ht="18" customHeight="1" x14ac:dyDescent="0.25">
      <c r="B27" s="15" t="s">
        <v>17</v>
      </c>
      <c r="C27" s="18"/>
      <c r="D27" s="19">
        <v>1277</v>
      </c>
      <c r="E27" s="19">
        <v>1387</v>
      </c>
      <c r="F27" s="19">
        <v>1444</v>
      </c>
      <c r="G27" s="19">
        <v>1450</v>
      </c>
      <c r="H27" s="19">
        <v>1445</v>
      </c>
      <c r="I27" s="19">
        <v>7003</v>
      </c>
      <c r="J27" s="68"/>
      <c r="K27" s="60"/>
      <c r="L27" s="19">
        <v>17248</v>
      </c>
      <c r="M27" s="19">
        <v>19592</v>
      </c>
      <c r="N27" s="19">
        <v>11377</v>
      </c>
      <c r="O27" s="19">
        <v>7083</v>
      </c>
      <c r="P27" s="19">
        <v>2865</v>
      </c>
      <c r="Q27" s="19">
        <v>58165</v>
      </c>
      <c r="R27" s="68"/>
      <c r="S27" s="68"/>
      <c r="T27" s="20">
        <f t="shared" si="6"/>
        <v>13.506656225528582</v>
      </c>
      <c r="U27" s="20">
        <f t="shared" si="8"/>
        <v>14.125450612833454</v>
      </c>
      <c r="V27" s="20">
        <f t="shared" si="9"/>
        <v>7.8788088642659284</v>
      </c>
      <c r="W27" s="20">
        <f t="shared" si="10"/>
        <v>4.8848275862068968</v>
      </c>
      <c r="X27" s="20">
        <f t="shared" si="11"/>
        <v>1.9826989619377162</v>
      </c>
      <c r="Y27" s="105">
        <f t="shared" si="7"/>
        <v>8.305726117378267</v>
      </c>
    </row>
    <row r="28" spans="2:25" s="10" customFormat="1" ht="24" customHeight="1" thickBot="1" x14ac:dyDescent="0.3">
      <c r="B28" s="61" t="s">
        <v>45</v>
      </c>
      <c r="C28" s="22"/>
      <c r="D28" s="23">
        <v>27687</v>
      </c>
      <c r="E28" s="23">
        <v>29471</v>
      </c>
      <c r="F28" s="23">
        <v>30838</v>
      </c>
      <c r="G28" s="23">
        <v>32023</v>
      </c>
      <c r="H28" s="23">
        <v>31564</v>
      </c>
      <c r="I28" s="23">
        <v>151583</v>
      </c>
      <c r="J28" s="69"/>
      <c r="K28" s="21"/>
      <c r="L28" s="23">
        <v>497225</v>
      </c>
      <c r="M28" s="23">
        <v>429429</v>
      </c>
      <c r="N28" s="23">
        <v>314565</v>
      </c>
      <c r="O28" s="23">
        <v>197484</v>
      </c>
      <c r="P28" s="23">
        <v>83000</v>
      </c>
      <c r="Q28" s="23">
        <v>1521703</v>
      </c>
      <c r="R28" s="69"/>
      <c r="S28" s="69"/>
      <c r="T28" s="24">
        <f t="shared" si="6"/>
        <v>17.95878932350923</v>
      </c>
      <c r="U28" s="24">
        <f t="shared" si="8"/>
        <v>14.57123952359947</v>
      </c>
      <c r="V28" s="24">
        <f t="shared" si="9"/>
        <v>10.200564238926001</v>
      </c>
      <c r="W28" s="24">
        <f t="shared" si="10"/>
        <v>6.1669425100708866</v>
      </c>
      <c r="X28" s="24">
        <f t="shared" si="11"/>
        <v>2.6295780002534532</v>
      </c>
      <c r="Y28" s="24">
        <f t="shared" si="7"/>
        <v>10.038744450235185</v>
      </c>
    </row>
    <row r="29" spans="2:25" s="26" customFormat="1" ht="12.75" customHeight="1" x14ac:dyDescent="0.25">
      <c r="B29" s="131"/>
      <c r="C29" s="131"/>
      <c r="D29" s="131"/>
      <c r="E29" s="131"/>
      <c r="F29" s="131"/>
      <c r="G29" s="131"/>
      <c r="H29" s="131"/>
      <c r="I29" s="131"/>
      <c r="J29" s="27"/>
      <c r="K29" s="8"/>
      <c r="L29" s="8"/>
      <c r="T29" s="8"/>
    </row>
    <row r="30" spans="2:25" ht="153.75" customHeight="1" x14ac:dyDescent="0.25">
      <c r="B30" s="123" t="s">
        <v>72</v>
      </c>
      <c r="C30" s="123"/>
      <c r="D30" s="123"/>
      <c r="E30" s="123"/>
      <c r="F30" s="123"/>
      <c r="G30" s="123"/>
      <c r="H30" s="123"/>
      <c r="I30" s="123"/>
    </row>
    <row r="31" spans="2:25" x14ac:dyDescent="0.25">
      <c r="B31" s="8"/>
    </row>
  </sheetData>
  <mergeCells count="8">
    <mergeCell ref="B30:I30"/>
    <mergeCell ref="B29:I29"/>
    <mergeCell ref="B3:Y3"/>
    <mergeCell ref="B23:C23"/>
    <mergeCell ref="B4:C5"/>
    <mergeCell ref="D4:I4"/>
    <mergeCell ref="L4:Q4"/>
    <mergeCell ref="T4:Y4"/>
  </mergeCells>
  <hyperlinks>
    <hyperlink ref="B2" location="Introduction!A1" display="BACK"/>
  </hyperlinks>
  <pageMargins left="0.7" right="0.7" top="0.75" bottom="0.75" header="0.3" footer="0.3"/>
  <pageSetup paperSize="5"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Tab 1</vt:lpstr>
      <vt:lpstr>Tab 2</vt:lpstr>
      <vt:lpstr>Tab 3</vt:lpstr>
      <vt:lpstr>'Tab 1'!Print_Area</vt:lpstr>
      <vt:lpstr>'Tab 2'!Print_Area</vt:lpstr>
      <vt:lpstr>'Tab 3'!Print_Area</vt:lpstr>
      <vt:lpstr>'Tab 1'!Print_Area_0</vt:lpstr>
      <vt:lpstr>'Tab 1'!Print_Titles</vt:lpstr>
    </vt:vector>
  </TitlesOfParts>
  <Company>MGS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Edwards, Godfrey (MAESD)</dc:creator>
  <cp:lastModifiedBy>Beverley Hamilton</cp:lastModifiedBy>
  <cp:lastPrinted>2017-10-18T21:46:27Z</cp:lastPrinted>
  <dcterms:created xsi:type="dcterms:W3CDTF">2017-07-07T14:17:30Z</dcterms:created>
  <dcterms:modified xsi:type="dcterms:W3CDTF">2017-10-18T22:34:03Z</dcterms:modified>
</cp:coreProperties>
</file>