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uwin365-my.sharepoint.com/personal/rbadour_uwindsor_ca/Documents/Desktop/"/>
    </mc:Choice>
  </mc:AlternateContent>
  <xr:revisionPtr revIDLastSave="4" documentId="8_{34B74A91-1C5A-4E31-84A3-6BA47C5EBC80}" xr6:coauthVersionLast="47" xr6:coauthVersionMax="47" xr10:uidLastSave="{6D2D07ED-5795-483D-BE12-F2BD3F09EF96}"/>
  <bookViews>
    <workbookView xWindow="-110" yWindow="-110" windowWidth="19420" windowHeight="10300" tabRatio="804" firstSheet="2" activeTab="2" xr2:uid="{00000000-000D-0000-FFFF-FFFF00000000}"/>
  </bookViews>
  <sheets>
    <sheet name="Instructions" sheetId="7" state="hidden" r:id="rId1"/>
    <sheet name="Versions" sheetId="10" state="hidden" r:id="rId2"/>
    <sheet name="Budget Adjustment" sheetId="1" r:id="rId3"/>
    <sheet name="Upload Data Check" sheetId="3" state="hidden" r:id="rId4"/>
    <sheet name="Upload Data" sheetId="6" state="hidden" r:id="rId5"/>
    <sheet name="Dimensions" sheetId="2" state="hidden" r:id="rId6"/>
    <sheet name="Accounts" sheetId="4" state="hidden" r:id="rId7"/>
    <sheet name="Validate On Going" sheetId="8" state="hidden" r:id="rId8"/>
    <sheet name="Validate One Time" sheetId="9" state="hidden" r:id="rId9"/>
    <sheet name="Validate Upload Total" sheetId="5"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0" i="1" l="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A2" i="6" s="1"/>
  <c r="T105" i="6" l="1"/>
  <c r="S105" i="6"/>
  <c r="R105" i="6"/>
  <c r="Q105" i="6"/>
  <c r="P105" i="6"/>
  <c r="O105" i="6"/>
  <c r="N105" i="6"/>
  <c r="M105" i="6"/>
  <c r="L105" i="6"/>
  <c r="K105" i="6"/>
  <c r="J105" i="6"/>
  <c r="I105" i="6"/>
  <c r="H105" i="6"/>
  <c r="T104" i="6"/>
  <c r="S104" i="6"/>
  <c r="R104" i="6"/>
  <c r="Q104" i="6"/>
  <c r="P104" i="6"/>
  <c r="O104" i="6"/>
  <c r="N104" i="6"/>
  <c r="M104" i="6"/>
  <c r="L104" i="6"/>
  <c r="K104" i="6"/>
  <c r="J104" i="6"/>
  <c r="I104" i="6"/>
  <c r="H104" i="6"/>
  <c r="T103" i="6"/>
  <c r="S103" i="6"/>
  <c r="R103" i="6"/>
  <c r="Q103" i="6"/>
  <c r="P103" i="6"/>
  <c r="O103" i="6"/>
  <c r="N103" i="6"/>
  <c r="M103" i="6"/>
  <c r="L103" i="6"/>
  <c r="K103" i="6"/>
  <c r="J103" i="6"/>
  <c r="I103" i="6"/>
  <c r="H103" i="6"/>
  <c r="T102" i="6"/>
  <c r="S102" i="6"/>
  <c r="R102" i="6"/>
  <c r="Q102" i="6"/>
  <c r="P102" i="6"/>
  <c r="O102" i="6"/>
  <c r="N102" i="6"/>
  <c r="M102" i="6"/>
  <c r="L102" i="6"/>
  <c r="K102" i="6"/>
  <c r="J102" i="6"/>
  <c r="I102" i="6"/>
  <c r="H102" i="6"/>
  <c r="T101" i="6"/>
  <c r="S101" i="6"/>
  <c r="R101" i="6"/>
  <c r="Q101" i="6"/>
  <c r="P101" i="6"/>
  <c r="O101" i="6"/>
  <c r="N101" i="6"/>
  <c r="M101" i="6"/>
  <c r="L101" i="6"/>
  <c r="K101" i="6"/>
  <c r="J101" i="6"/>
  <c r="I101" i="6"/>
  <c r="H101" i="6"/>
  <c r="T100" i="6"/>
  <c r="S100" i="6"/>
  <c r="R100" i="6"/>
  <c r="Q100" i="6"/>
  <c r="P100" i="6"/>
  <c r="O100" i="6"/>
  <c r="N100" i="6"/>
  <c r="M100" i="6"/>
  <c r="L100" i="6"/>
  <c r="K100" i="6"/>
  <c r="J100" i="6"/>
  <c r="I100" i="6"/>
  <c r="H100" i="6"/>
  <c r="T99" i="6"/>
  <c r="S99" i="6"/>
  <c r="R99" i="6"/>
  <c r="Q99" i="6"/>
  <c r="P99" i="6"/>
  <c r="O99" i="6"/>
  <c r="N99" i="6"/>
  <c r="M99" i="6"/>
  <c r="L99" i="6"/>
  <c r="K99" i="6"/>
  <c r="J99" i="6"/>
  <c r="I99" i="6"/>
  <c r="H99" i="6"/>
  <c r="T98" i="6"/>
  <c r="S98" i="6"/>
  <c r="R98" i="6"/>
  <c r="Q98" i="6"/>
  <c r="P98" i="6"/>
  <c r="O98" i="6"/>
  <c r="N98" i="6"/>
  <c r="M98" i="6"/>
  <c r="L98" i="6"/>
  <c r="K98" i="6"/>
  <c r="J98" i="6"/>
  <c r="I98" i="6"/>
  <c r="H98" i="6"/>
  <c r="T97" i="6"/>
  <c r="S97" i="6"/>
  <c r="R97" i="6"/>
  <c r="Q97" i="6"/>
  <c r="P97" i="6"/>
  <c r="O97" i="6"/>
  <c r="N97" i="6"/>
  <c r="M97" i="6"/>
  <c r="L97" i="6"/>
  <c r="K97" i="6"/>
  <c r="J97" i="6"/>
  <c r="I97" i="6"/>
  <c r="H97" i="6"/>
  <c r="T96" i="6"/>
  <c r="S96" i="6"/>
  <c r="R96" i="6"/>
  <c r="Q96" i="6"/>
  <c r="P96" i="6"/>
  <c r="O96" i="6"/>
  <c r="N96" i="6"/>
  <c r="M96" i="6"/>
  <c r="L96" i="6"/>
  <c r="K96" i="6"/>
  <c r="J96" i="6"/>
  <c r="I96" i="6"/>
  <c r="H96" i="6"/>
  <c r="T95" i="6"/>
  <c r="S95" i="6"/>
  <c r="R95" i="6"/>
  <c r="Q95" i="6"/>
  <c r="P95" i="6"/>
  <c r="O95" i="6"/>
  <c r="N95" i="6"/>
  <c r="M95" i="6"/>
  <c r="L95" i="6"/>
  <c r="K95" i="6"/>
  <c r="J95" i="6"/>
  <c r="I95" i="6"/>
  <c r="H95" i="6"/>
  <c r="T94" i="6"/>
  <c r="S94" i="6"/>
  <c r="R94" i="6"/>
  <c r="Q94" i="6"/>
  <c r="P94" i="6"/>
  <c r="O94" i="6"/>
  <c r="N94" i="6"/>
  <c r="M94" i="6"/>
  <c r="L94" i="6"/>
  <c r="K94" i="6"/>
  <c r="J94" i="6"/>
  <c r="I94" i="6"/>
  <c r="H94" i="6"/>
  <c r="T93" i="6"/>
  <c r="S93" i="6"/>
  <c r="R93" i="6"/>
  <c r="Q93" i="6"/>
  <c r="P93" i="6"/>
  <c r="O93" i="6"/>
  <c r="N93" i="6"/>
  <c r="M93" i="6"/>
  <c r="L93" i="6"/>
  <c r="K93" i="6"/>
  <c r="J93" i="6"/>
  <c r="I93" i="6"/>
  <c r="H93" i="6"/>
  <c r="T92" i="6"/>
  <c r="S92" i="6"/>
  <c r="R92" i="6"/>
  <c r="Q92" i="6"/>
  <c r="P92" i="6"/>
  <c r="O92" i="6"/>
  <c r="N92" i="6"/>
  <c r="M92" i="6"/>
  <c r="L92" i="6"/>
  <c r="K92" i="6"/>
  <c r="J92" i="6"/>
  <c r="I92" i="6"/>
  <c r="H92" i="6"/>
  <c r="T91" i="6"/>
  <c r="S91" i="6"/>
  <c r="R91" i="6"/>
  <c r="Q91" i="6"/>
  <c r="P91" i="6"/>
  <c r="O91" i="6"/>
  <c r="N91" i="6"/>
  <c r="M91" i="6"/>
  <c r="L91" i="6"/>
  <c r="K91" i="6"/>
  <c r="J91" i="6"/>
  <c r="I91" i="6"/>
  <c r="H91" i="6"/>
  <c r="T90" i="6"/>
  <c r="S90" i="6"/>
  <c r="R90" i="6"/>
  <c r="Q90" i="6"/>
  <c r="P90" i="6"/>
  <c r="O90" i="6"/>
  <c r="N90" i="6"/>
  <c r="M90" i="6"/>
  <c r="L90" i="6"/>
  <c r="K90" i="6"/>
  <c r="J90" i="6"/>
  <c r="I90" i="6"/>
  <c r="H90" i="6"/>
  <c r="T89" i="6"/>
  <c r="S89" i="6"/>
  <c r="R89" i="6"/>
  <c r="Q89" i="6"/>
  <c r="P89" i="6"/>
  <c r="O89" i="6"/>
  <c r="N89" i="6"/>
  <c r="M89" i="6"/>
  <c r="L89" i="6"/>
  <c r="K89" i="6"/>
  <c r="J89" i="6"/>
  <c r="I89" i="6"/>
  <c r="H89" i="6"/>
  <c r="T88" i="6"/>
  <c r="S88" i="6"/>
  <c r="R88" i="6"/>
  <c r="Q88" i="6"/>
  <c r="P88" i="6"/>
  <c r="O88" i="6"/>
  <c r="N88" i="6"/>
  <c r="M88" i="6"/>
  <c r="L88" i="6"/>
  <c r="K88" i="6"/>
  <c r="J88" i="6"/>
  <c r="I88" i="6"/>
  <c r="H88" i="6"/>
  <c r="T87" i="6"/>
  <c r="S87" i="6"/>
  <c r="R87" i="6"/>
  <c r="Q87" i="6"/>
  <c r="P87" i="6"/>
  <c r="O87" i="6"/>
  <c r="N87" i="6"/>
  <c r="M87" i="6"/>
  <c r="L87" i="6"/>
  <c r="K87" i="6"/>
  <c r="J87" i="6"/>
  <c r="I87" i="6"/>
  <c r="H87" i="6"/>
  <c r="T86" i="6"/>
  <c r="S86" i="6"/>
  <c r="R86" i="6"/>
  <c r="Q86" i="6"/>
  <c r="P86" i="6"/>
  <c r="O86" i="6"/>
  <c r="N86" i="6"/>
  <c r="M86" i="6"/>
  <c r="L86" i="6"/>
  <c r="K86" i="6"/>
  <c r="J86" i="6"/>
  <c r="I86" i="6"/>
  <c r="H86" i="6"/>
  <c r="T85" i="6"/>
  <c r="S85" i="6"/>
  <c r="R85" i="6"/>
  <c r="Q85" i="6"/>
  <c r="P85" i="6"/>
  <c r="O85" i="6"/>
  <c r="N85" i="6"/>
  <c r="M85" i="6"/>
  <c r="L85" i="6"/>
  <c r="K85" i="6"/>
  <c r="J85" i="6"/>
  <c r="I85" i="6"/>
  <c r="H85" i="6"/>
  <c r="T84" i="6"/>
  <c r="S84" i="6"/>
  <c r="R84" i="6"/>
  <c r="Q84" i="6"/>
  <c r="P84" i="6"/>
  <c r="O84" i="6"/>
  <c r="N84" i="6"/>
  <c r="M84" i="6"/>
  <c r="L84" i="6"/>
  <c r="K84" i="6"/>
  <c r="J84" i="6"/>
  <c r="I84" i="6"/>
  <c r="H84" i="6"/>
  <c r="T83" i="6"/>
  <c r="S83" i="6"/>
  <c r="R83" i="6"/>
  <c r="Q83" i="6"/>
  <c r="P83" i="6"/>
  <c r="O83" i="6"/>
  <c r="N83" i="6"/>
  <c r="M83" i="6"/>
  <c r="L83" i="6"/>
  <c r="K83" i="6"/>
  <c r="J83" i="6"/>
  <c r="I83" i="6"/>
  <c r="H83" i="6"/>
  <c r="T82" i="6"/>
  <c r="S82" i="6"/>
  <c r="R82" i="6"/>
  <c r="Q82" i="6"/>
  <c r="P82" i="6"/>
  <c r="O82" i="6"/>
  <c r="N82" i="6"/>
  <c r="M82" i="6"/>
  <c r="L82" i="6"/>
  <c r="K82" i="6"/>
  <c r="J82" i="6"/>
  <c r="I82" i="6"/>
  <c r="H82" i="6"/>
  <c r="T81" i="6"/>
  <c r="S81" i="6"/>
  <c r="R81" i="6"/>
  <c r="Q81" i="6"/>
  <c r="P81" i="6"/>
  <c r="O81" i="6"/>
  <c r="N81" i="6"/>
  <c r="M81" i="6"/>
  <c r="L81" i="6"/>
  <c r="K81" i="6"/>
  <c r="J81" i="6"/>
  <c r="I81" i="6"/>
  <c r="H81" i="6"/>
  <c r="T80" i="6"/>
  <c r="S80" i="6"/>
  <c r="R80" i="6"/>
  <c r="Q80" i="6"/>
  <c r="P80" i="6"/>
  <c r="O80" i="6"/>
  <c r="N80" i="6"/>
  <c r="M80" i="6"/>
  <c r="L80" i="6"/>
  <c r="K80" i="6"/>
  <c r="J80" i="6"/>
  <c r="I80" i="6"/>
  <c r="H80" i="6"/>
  <c r="T79" i="6"/>
  <c r="S79" i="6"/>
  <c r="R79" i="6"/>
  <c r="Q79" i="6"/>
  <c r="P79" i="6"/>
  <c r="O79" i="6"/>
  <c r="N79" i="6"/>
  <c r="M79" i="6"/>
  <c r="L79" i="6"/>
  <c r="K79" i="6"/>
  <c r="J79" i="6"/>
  <c r="I79" i="6"/>
  <c r="H79" i="6"/>
  <c r="T78" i="6"/>
  <c r="S78" i="6"/>
  <c r="R78" i="6"/>
  <c r="Q78" i="6"/>
  <c r="P78" i="6"/>
  <c r="O78" i="6"/>
  <c r="N78" i="6"/>
  <c r="M78" i="6"/>
  <c r="L78" i="6"/>
  <c r="K78" i="6"/>
  <c r="J78" i="6"/>
  <c r="I78" i="6"/>
  <c r="H78" i="6"/>
  <c r="T77" i="6"/>
  <c r="S77" i="6"/>
  <c r="R77" i="6"/>
  <c r="Q77" i="6"/>
  <c r="P77" i="6"/>
  <c r="O77" i="6"/>
  <c r="N77" i="6"/>
  <c r="M77" i="6"/>
  <c r="L77" i="6"/>
  <c r="K77" i="6"/>
  <c r="J77" i="6"/>
  <c r="I77" i="6"/>
  <c r="H77" i="6"/>
  <c r="T76" i="6"/>
  <c r="S76" i="6"/>
  <c r="R76" i="6"/>
  <c r="Q76" i="6"/>
  <c r="P76" i="6"/>
  <c r="O76" i="6"/>
  <c r="N76" i="6"/>
  <c r="M76" i="6"/>
  <c r="L76" i="6"/>
  <c r="K76" i="6"/>
  <c r="J76" i="6"/>
  <c r="I76" i="6"/>
  <c r="H76" i="6"/>
  <c r="T75" i="6"/>
  <c r="S75" i="6"/>
  <c r="R75" i="6"/>
  <c r="Q75" i="6"/>
  <c r="P75" i="6"/>
  <c r="O75" i="6"/>
  <c r="N75" i="6"/>
  <c r="M75" i="6"/>
  <c r="L75" i="6"/>
  <c r="K75" i="6"/>
  <c r="J75" i="6"/>
  <c r="I75" i="6"/>
  <c r="H75" i="6"/>
  <c r="T74" i="6"/>
  <c r="S74" i="6"/>
  <c r="R74" i="6"/>
  <c r="Q74" i="6"/>
  <c r="P74" i="6"/>
  <c r="O74" i="6"/>
  <c r="N74" i="6"/>
  <c r="M74" i="6"/>
  <c r="L74" i="6"/>
  <c r="K74" i="6"/>
  <c r="J74" i="6"/>
  <c r="I74" i="6"/>
  <c r="H74" i="6"/>
  <c r="T73" i="6"/>
  <c r="S73" i="6"/>
  <c r="R73" i="6"/>
  <c r="Q73" i="6"/>
  <c r="P73" i="6"/>
  <c r="O73" i="6"/>
  <c r="N73" i="6"/>
  <c r="M73" i="6"/>
  <c r="L73" i="6"/>
  <c r="K73" i="6"/>
  <c r="J73" i="6"/>
  <c r="I73" i="6"/>
  <c r="H73" i="6"/>
  <c r="T72" i="6"/>
  <c r="S72" i="6"/>
  <c r="R72" i="6"/>
  <c r="Q72" i="6"/>
  <c r="P72" i="6"/>
  <c r="O72" i="6"/>
  <c r="N72" i="6"/>
  <c r="M72" i="6"/>
  <c r="L72" i="6"/>
  <c r="K72" i="6"/>
  <c r="J72" i="6"/>
  <c r="I72" i="6"/>
  <c r="H72" i="6"/>
  <c r="T71" i="6"/>
  <c r="S71" i="6"/>
  <c r="R71" i="6"/>
  <c r="Q71" i="6"/>
  <c r="P71" i="6"/>
  <c r="O71" i="6"/>
  <c r="N71" i="6"/>
  <c r="M71" i="6"/>
  <c r="L71" i="6"/>
  <c r="K71" i="6"/>
  <c r="J71" i="6"/>
  <c r="I71" i="6"/>
  <c r="H71" i="6"/>
  <c r="T70" i="6"/>
  <c r="S70" i="6"/>
  <c r="R70" i="6"/>
  <c r="Q70" i="6"/>
  <c r="P70" i="6"/>
  <c r="O70" i="6"/>
  <c r="N70" i="6"/>
  <c r="M70" i="6"/>
  <c r="L70" i="6"/>
  <c r="K70" i="6"/>
  <c r="J70" i="6"/>
  <c r="I70" i="6"/>
  <c r="H70" i="6"/>
  <c r="T69" i="6"/>
  <c r="S69" i="6"/>
  <c r="R69" i="6"/>
  <c r="Q69" i="6"/>
  <c r="P69" i="6"/>
  <c r="O69" i="6"/>
  <c r="N69" i="6"/>
  <c r="M69" i="6"/>
  <c r="L69" i="6"/>
  <c r="K69" i="6"/>
  <c r="J69" i="6"/>
  <c r="I69" i="6"/>
  <c r="H69" i="6"/>
  <c r="T68" i="6"/>
  <c r="S68" i="6"/>
  <c r="R68" i="6"/>
  <c r="Q68" i="6"/>
  <c r="P68" i="6"/>
  <c r="O68" i="6"/>
  <c r="N68" i="6"/>
  <c r="M68" i="6"/>
  <c r="L68" i="6"/>
  <c r="K68" i="6"/>
  <c r="J68" i="6"/>
  <c r="I68" i="6"/>
  <c r="H68" i="6"/>
  <c r="T67" i="6"/>
  <c r="S67" i="6"/>
  <c r="R67" i="6"/>
  <c r="Q67" i="6"/>
  <c r="P67" i="6"/>
  <c r="O67" i="6"/>
  <c r="N67" i="6"/>
  <c r="M67" i="6"/>
  <c r="L67" i="6"/>
  <c r="K67" i="6"/>
  <c r="J67" i="6"/>
  <c r="I67" i="6"/>
  <c r="H67" i="6"/>
  <c r="T66" i="6"/>
  <c r="S66" i="6"/>
  <c r="R66" i="6"/>
  <c r="Q66" i="6"/>
  <c r="P66" i="6"/>
  <c r="O66" i="6"/>
  <c r="N66" i="6"/>
  <c r="M66" i="6"/>
  <c r="L66" i="6"/>
  <c r="K66" i="6"/>
  <c r="J66" i="6"/>
  <c r="I66" i="6"/>
  <c r="H66" i="6"/>
  <c r="T65" i="6"/>
  <c r="S65" i="6"/>
  <c r="R65" i="6"/>
  <c r="Q65" i="6"/>
  <c r="P65" i="6"/>
  <c r="O65" i="6"/>
  <c r="N65" i="6"/>
  <c r="M65" i="6"/>
  <c r="L65" i="6"/>
  <c r="K65" i="6"/>
  <c r="J65" i="6"/>
  <c r="I65" i="6"/>
  <c r="H65" i="6"/>
  <c r="T64" i="6"/>
  <c r="S64" i="6"/>
  <c r="R64" i="6"/>
  <c r="Q64" i="6"/>
  <c r="P64" i="6"/>
  <c r="O64" i="6"/>
  <c r="N64" i="6"/>
  <c r="M64" i="6"/>
  <c r="L64" i="6"/>
  <c r="K64" i="6"/>
  <c r="J64" i="6"/>
  <c r="I64" i="6"/>
  <c r="H64" i="6"/>
  <c r="T63" i="6"/>
  <c r="S63" i="6"/>
  <c r="R63" i="6"/>
  <c r="Q63" i="6"/>
  <c r="P63" i="6"/>
  <c r="O63" i="6"/>
  <c r="N63" i="6"/>
  <c r="M63" i="6"/>
  <c r="L63" i="6"/>
  <c r="K63" i="6"/>
  <c r="J63" i="6"/>
  <c r="I63" i="6"/>
  <c r="H63" i="6"/>
  <c r="T62" i="6"/>
  <c r="S62" i="6"/>
  <c r="R62" i="6"/>
  <c r="Q62" i="6"/>
  <c r="P62" i="6"/>
  <c r="O62" i="6"/>
  <c r="N62" i="6"/>
  <c r="M62" i="6"/>
  <c r="L62" i="6"/>
  <c r="K62" i="6"/>
  <c r="J62" i="6"/>
  <c r="I62" i="6"/>
  <c r="H62" i="6"/>
  <c r="T61" i="6"/>
  <c r="S61" i="6"/>
  <c r="R61" i="6"/>
  <c r="Q61" i="6"/>
  <c r="P61" i="6"/>
  <c r="O61" i="6"/>
  <c r="N61" i="6"/>
  <c r="M61" i="6"/>
  <c r="L61" i="6"/>
  <c r="K61" i="6"/>
  <c r="J61" i="6"/>
  <c r="I61" i="6"/>
  <c r="H61" i="6"/>
  <c r="T60" i="6"/>
  <c r="S60" i="6"/>
  <c r="R60" i="6"/>
  <c r="Q60" i="6"/>
  <c r="P60" i="6"/>
  <c r="O60" i="6"/>
  <c r="N60" i="6"/>
  <c r="M60" i="6"/>
  <c r="L60" i="6"/>
  <c r="K60" i="6"/>
  <c r="J60" i="6"/>
  <c r="I60" i="6"/>
  <c r="H60" i="6"/>
  <c r="T59" i="6"/>
  <c r="S59" i="6"/>
  <c r="R59" i="6"/>
  <c r="Q59" i="6"/>
  <c r="P59" i="6"/>
  <c r="O59" i="6"/>
  <c r="N59" i="6"/>
  <c r="M59" i="6"/>
  <c r="L59" i="6"/>
  <c r="K59" i="6"/>
  <c r="J59" i="6"/>
  <c r="I59" i="6"/>
  <c r="H59" i="6"/>
  <c r="T58" i="6"/>
  <c r="S58" i="6"/>
  <c r="R58" i="6"/>
  <c r="Q58" i="6"/>
  <c r="P58" i="6"/>
  <c r="O58" i="6"/>
  <c r="N58" i="6"/>
  <c r="M58" i="6"/>
  <c r="L58" i="6"/>
  <c r="K58" i="6"/>
  <c r="J58" i="6"/>
  <c r="I58" i="6"/>
  <c r="H58" i="6"/>
  <c r="T57" i="6"/>
  <c r="S57" i="6"/>
  <c r="R57" i="6"/>
  <c r="Q57" i="6"/>
  <c r="P57" i="6"/>
  <c r="O57" i="6"/>
  <c r="N57" i="6"/>
  <c r="M57" i="6"/>
  <c r="L57" i="6"/>
  <c r="K57" i="6"/>
  <c r="J57" i="6"/>
  <c r="I57" i="6"/>
  <c r="H57" i="6"/>
  <c r="T56" i="6"/>
  <c r="S56" i="6"/>
  <c r="R56" i="6"/>
  <c r="Q56" i="6"/>
  <c r="P56" i="6"/>
  <c r="O56" i="6"/>
  <c r="N56" i="6"/>
  <c r="M56" i="6"/>
  <c r="L56" i="6"/>
  <c r="K56" i="6"/>
  <c r="J56" i="6"/>
  <c r="I56" i="6"/>
  <c r="H56" i="6"/>
  <c r="T55" i="6"/>
  <c r="S55" i="6"/>
  <c r="R55" i="6"/>
  <c r="Q55" i="6"/>
  <c r="P55" i="6"/>
  <c r="O55" i="6"/>
  <c r="N55" i="6"/>
  <c r="M55" i="6"/>
  <c r="L55" i="6"/>
  <c r="K55" i="6"/>
  <c r="J55" i="6"/>
  <c r="I55" i="6"/>
  <c r="H55" i="6"/>
  <c r="T54" i="6"/>
  <c r="S54" i="6"/>
  <c r="R54" i="6"/>
  <c r="Q54" i="6"/>
  <c r="P54" i="6"/>
  <c r="O54" i="6"/>
  <c r="N54" i="6"/>
  <c r="M54" i="6"/>
  <c r="L54" i="6"/>
  <c r="K54" i="6"/>
  <c r="J54" i="6"/>
  <c r="I54" i="6"/>
  <c r="H54" i="6"/>
  <c r="T53" i="6"/>
  <c r="S53" i="6"/>
  <c r="R53" i="6"/>
  <c r="Q53" i="6"/>
  <c r="P53" i="6"/>
  <c r="O53" i="6"/>
  <c r="N53" i="6"/>
  <c r="M53" i="6"/>
  <c r="L53" i="6"/>
  <c r="K53" i="6"/>
  <c r="J53" i="6"/>
  <c r="I53" i="6"/>
  <c r="H53" i="6"/>
  <c r="T52" i="6"/>
  <c r="S52" i="6"/>
  <c r="R52" i="6"/>
  <c r="Q52" i="6"/>
  <c r="P52" i="6"/>
  <c r="O52" i="6"/>
  <c r="N52" i="6"/>
  <c r="M52" i="6"/>
  <c r="L52" i="6"/>
  <c r="K52" i="6"/>
  <c r="J52" i="6"/>
  <c r="I52" i="6"/>
  <c r="H52" i="6"/>
  <c r="T51" i="6"/>
  <c r="S51" i="6"/>
  <c r="R51" i="6"/>
  <c r="Q51" i="6"/>
  <c r="P51" i="6"/>
  <c r="O51" i="6"/>
  <c r="N51" i="6"/>
  <c r="M51" i="6"/>
  <c r="L51" i="6"/>
  <c r="K51" i="6"/>
  <c r="J51" i="6"/>
  <c r="I51" i="6"/>
  <c r="H51" i="6"/>
  <c r="T50" i="6"/>
  <c r="S50" i="6"/>
  <c r="R50" i="6"/>
  <c r="Q50" i="6"/>
  <c r="P50" i="6"/>
  <c r="O50" i="6"/>
  <c r="N50" i="6"/>
  <c r="M50" i="6"/>
  <c r="L50" i="6"/>
  <c r="K50" i="6"/>
  <c r="J50" i="6"/>
  <c r="I50" i="6"/>
  <c r="H50" i="6"/>
  <c r="T49" i="6"/>
  <c r="S49" i="6"/>
  <c r="R49" i="6"/>
  <c r="Q49" i="6"/>
  <c r="P49" i="6"/>
  <c r="O49" i="6"/>
  <c r="N49" i="6"/>
  <c r="M49" i="6"/>
  <c r="L49" i="6"/>
  <c r="K49" i="6"/>
  <c r="J49" i="6"/>
  <c r="I49" i="6"/>
  <c r="H49" i="6"/>
  <c r="T48" i="6"/>
  <c r="S48" i="6"/>
  <c r="R48" i="6"/>
  <c r="Q48" i="6"/>
  <c r="P48" i="6"/>
  <c r="O48" i="6"/>
  <c r="N48" i="6"/>
  <c r="M48" i="6"/>
  <c r="L48" i="6"/>
  <c r="K48" i="6"/>
  <c r="J48" i="6"/>
  <c r="I48" i="6"/>
  <c r="H48" i="6"/>
  <c r="T47" i="6"/>
  <c r="S47" i="6"/>
  <c r="R47" i="6"/>
  <c r="Q47" i="6"/>
  <c r="P47" i="6"/>
  <c r="O47" i="6"/>
  <c r="N47" i="6"/>
  <c r="M47" i="6"/>
  <c r="L47" i="6"/>
  <c r="K47" i="6"/>
  <c r="J47" i="6"/>
  <c r="I47" i="6"/>
  <c r="H47" i="6"/>
  <c r="T46" i="6"/>
  <c r="S46" i="6"/>
  <c r="R46" i="6"/>
  <c r="Q46" i="6"/>
  <c r="P46" i="6"/>
  <c r="O46" i="6"/>
  <c r="N46" i="6"/>
  <c r="M46" i="6"/>
  <c r="L46" i="6"/>
  <c r="K46" i="6"/>
  <c r="J46" i="6"/>
  <c r="I46" i="6"/>
  <c r="H46" i="6"/>
  <c r="T45" i="6"/>
  <c r="S45" i="6"/>
  <c r="R45" i="6"/>
  <c r="Q45" i="6"/>
  <c r="P45" i="6"/>
  <c r="O45" i="6"/>
  <c r="N45" i="6"/>
  <c r="M45" i="6"/>
  <c r="L45" i="6"/>
  <c r="K45" i="6"/>
  <c r="J45" i="6"/>
  <c r="I45" i="6"/>
  <c r="H45" i="6"/>
  <c r="T44" i="6"/>
  <c r="S44" i="6"/>
  <c r="R44" i="6"/>
  <c r="Q44" i="6"/>
  <c r="P44" i="6"/>
  <c r="O44" i="6"/>
  <c r="N44" i="6"/>
  <c r="M44" i="6"/>
  <c r="L44" i="6"/>
  <c r="K44" i="6"/>
  <c r="J44" i="6"/>
  <c r="I44" i="6"/>
  <c r="H44" i="6"/>
  <c r="T43" i="6"/>
  <c r="S43" i="6"/>
  <c r="R43" i="6"/>
  <c r="Q43" i="6"/>
  <c r="P43" i="6"/>
  <c r="O43" i="6"/>
  <c r="N43" i="6"/>
  <c r="M43" i="6"/>
  <c r="L43" i="6"/>
  <c r="K43" i="6"/>
  <c r="J43" i="6"/>
  <c r="I43" i="6"/>
  <c r="H43" i="6"/>
  <c r="T42" i="6"/>
  <c r="S42" i="6"/>
  <c r="R42" i="6"/>
  <c r="Q42" i="6"/>
  <c r="P42" i="6"/>
  <c r="O42" i="6"/>
  <c r="N42" i="6"/>
  <c r="M42" i="6"/>
  <c r="L42" i="6"/>
  <c r="K42" i="6"/>
  <c r="J42" i="6"/>
  <c r="I42" i="6"/>
  <c r="H42" i="6"/>
  <c r="T41" i="6"/>
  <c r="S41" i="6"/>
  <c r="R41" i="6"/>
  <c r="Q41" i="6"/>
  <c r="P41" i="6"/>
  <c r="O41" i="6"/>
  <c r="N41" i="6"/>
  <c r="M41" i="6"/>
  <c r="L41" i="6"/>
  <c r="K41" i="6"/>
  <c r="J41" i="6"/>
  <c r="I41" i="6"/>
  <c r="H41" i="6"/>
  <c r="T40" i="6"/>
  <c r="S40" i="6"/>
  <c r="R40" i="6"/>
  <c r="Q40" i="6"/>
  <c r="P40" i="6"/>
  <c r="O40" i="6"/>
  <c r="N40" i="6"/>
  <c r="M40" i="6"/>
  <c r="L40" i="6"/>
  <c r="K40" i="6"/>
  <c r="J40" i="6"/>
  <c r="I40" i="6"/>
  <c r="H40" i="6"/>
  <c r="T39" i="6"/>
  <c r="S39" i="6"/>
  <c r="R39" i="6"/>
  <c r="Q39" i="6"/>
  <c r="P39" i="6"/>
  <c r="O39" i="6"/>
  <c r="N39" i="6"/>
  <c r="M39" i="6"/>
  <c r="L39" i="6"/>
  <c r="K39" i="6"/>
  <c r="J39" i="6"/>
  <c r="I39" i="6"/>
  <c r="H39" i="6"/>
  <c r="T38" i="6"/>
  <c r="S38" i="6"/>
  <c r="R38" i="6"/>
  <c r="Q38" i="6"/>
  <c r="P38" i="6"/>
  <c r="O38" i="6"/>
  <c r="N38" i="6"/>
  <c r="M38" i="6"/>
  <c r="L38" i="6"/>
  <c r="K38" i="6"/>
  <c r="J38" i="6"/>
  <c r="I38" i="6"/>
  <c r="H38" i="6"/>
  <c r="T37" i="6"/>
  <c r="S37" i="6"/>
  <c r="R37" i="6"/>
  <c r="Q37" i="6"/>
  <c r="P37" i="6"/>
  <c r="O37" i="6"/>
  <c r="N37" i="6"/>
  <c r="M37" i="6"/>
  <c r="L37" i="6"/>
  <c r="K37" i="6"/>
  <c r="J37" i="6"/>
  <c r="I37" i="6"/>
  <c r="H37" i="6"/>
  <c r="T36" i="6"/>
  <c r="S36" i="6"/>
  <c r="R36" i="6"/>
  <c r="Q36" i="6"/>
  <c r="P36" i="6"/>
  <c r="O36" i="6"/>
  <c r="N36" i="6"/>
  <c r="M36" i="6"/>
  <c r="L36" i="6"/>
  <c r="K36" i="6"/>
  <c r="J36" i="6"/>
  <c r="I36" i="6"/>
  <c r="H36" i="6"/>
  <c r="T35" i="6"/>
  <c r="S35" i="6"/>
  <c r="R35" i="6"/>
  <c r="Q35" i="6"/>
  <c r="P35" i="6"/>
  <c r="O35" i="6"/>
  <c r="N35" i="6"/>
  <c r="M35" i="6"/>
  <c r="L35" i="6"/>
  <c r="K35" i="6"/>
  <c r="J35" i="6"/>
  <c r="I35" i="6"/>
  <c r="H35" i="6"/>
  <c r="T34" i="6"/>
  <c r="S34" i="6"/>
  <c r="R34" i="6"/>
  <c r="Q34" i="6"/>
  <c r="P34" i="6"/>
  <c r="O34" i="6"/>
  <c r="N34" i="6"/>
  <c r="M34" i="6"/>
  <c r="L34" i="6"/>
  <c r="K34" i="6"/>
  <c r="J34" i="6"/>
  <c r="I34" i="6"/>
  <c r="H34" i="6"/>
  <c r="T33" i="6"/>
  <c r="S33" i="6"/>
  <c r="R33" i="6"/>
  <c r="Q33" i="6"/>
  <c r="P33" i="6"/>
  <c r="O33" i="6"/>
  <c r="N33" i="6"/>
  <c r="M33" i="6"/>
  <c r="L33" i="6"/>
  <c r="K33" i="6"/>
  <c r="J33" i="6"/>
  <c r="I33" i="6"/>
  <c r="H33" i="6"/>
  <c r="T32" i="6"/>
  <c r="S32" i="6"/>
  <c r="R32" i="6"/>
  <c r="Q32" i="6"/>
  <c r="P32" i="6"/>
  <c r="O32" i="6"/>
  <c r="N32" i="6"/>
  <c r="M32" i="6"/>
  <c r="L32" i="6"/>
  <c r="K32" i="6"/>
  <c r="J32" i="6"/>
  <c r="I32" i="6"/>
  <c r="H32" i="6"/>
  <c r="T31" i="6"/>
  <c r="S31" i="6"/>
  <c r="R31" i="6"/>
  <c r="Q31" i="6"/>
  <c r="P31" i="6"/>
  <c r="O31" i="6"/>
  <c r="N31" i="6"/>
  <c r="M31" i="6"/>
  <c r="L31" i="6"/>
  <c r="K31" i="6"/>
  <c r="J31" i="6"/>
  <c r="I31" i="6"/>
  <c r="H31" i="6"/>
  <c r="T30" i="6"/>
  <c r="S30" i="6"/>
  <c r="R30" i="6"/>
  <c r="Q30" i="6"/>
  <c r="P30" i="6"/>
  <c r="O30" i="6"/>
  <c r="N30" i="6"/>
  <c r="M30" i="6"/>
  <c r="L30" i="6"/>
  <c r="K30" i="6"/>
  <c r="J30" i="6"/>
  <c r="I30" i="6"/>
  <c r="H30" i="6"/>
  <c r="T29" i="6"/>
  <c r="S29" i="6"/>
  <c r="R29" i="6"/>
  <c r="Q29" i="6"/>
  <c r="P29" i="6"/>
  <c r="O29" i="6"/>
  <c r="N29" i="6"/>
  <c r="M29" i="6"/>
  <c r="L29" i="6"/>
  <c r="K29" i="6"/>
  <c r="J29" i="6"/>
  <c r="I29" i="6"/>
  <c r="H29" i="6"/>
  <c r="T28" i="6"/>
  <c r="S28" i="6"/>
  <c r="R28" i="6"/>
  <c r="Q28" i="6"/>
  <c r="P28" i="6"/>
  <c r="O28" i="6"/>
  <c r="N28" i="6"/>
  <c r="M28" i="6"/>
  <c r="L28" i="6"/>
  <c r="K28" i="6"/>
  <c r="J28" i="6"/>
  <c r="I28" i="6"/>
  <c r="H28" i="6"/>
  <c r="T27" i="6"/>
  <c r="S27" i="6"/>
  <c r="R27" i="6"/>
  <c r="Q27" i="6"/>
  <c r="P27" i="6"/>
  <c r="O27" i="6"/>
  <c r="N27" i="6"/>
  <c r="M27" i="6"/>
  <c r="L27" i="6"/>
  <c r="K27" i="6"/>
  <c r="J27" i="6"/>
  <c r="I27" i="6"/>
  <c r="H27" i="6"/>
  <c r="T26" i="6"/>
  <c r="S26" i="6"/>
  <c r="R26" i="6"/>
  <c r="Q26" i="6"/>
  <c r="P26" i="6"/>
  <c r="O26" i="6"/>
  <c r="N26" i="6"/>
  <c r="M26" i="6"/>
  <c r="L26" i="6"/>
  <c r="K26" i="6"/>
  <c r="J26" i="6"/>
  <c r="I26" i="6"/>
  <c r="H26" i="6"/>
  <c r="T25" i="6"/>
  <c r="S25" i="6"/>
  <c r="R25" i="6"/>
  <c r="Q25" i="6"/>
  <c r="P25" i="6"/>
  <c r="O25" i="6"/>
  <c r="N25" i="6"/>
  <c r="M25" i="6"/>
  <c r="L25" i="6"/>
  <c r="K25" i="6"/>
  <c r="J25" i="6"/>
  <c r="I25" i="6"/>
  <c r="H25" i="6"/>
  <c r="T24" i="6"/>
  <c r="S24" i="6"/>
  <c r="R24" i="6"/>
  <c r="Q24" i="6"/>
  <c r="P24" i="6"/>
  <c r="O24" i="6"/>
  <c r="N24" i="6"/>
  <c r="M24" i="6"/>
  <c r="L24" i="6"/>
  <c r="K24" i="6"/>
  <c r="J24" i="6"/>
  <c r="I24" i="6"/>
  <c r="H24" i="6"/>
  <c r="T23" i="6"/>
  <c r="S23" i="6"/>
  <c r="R23" i="6"/>
  <c r="Q23" i="6"/>
  <c r="P23" i="6"/>
  <c r="O23" i="6"/>
  <c r="N23" i="6"/>
  <c r="M23" i="6"/>
  <c r="L23" i="6"/>
  <c r="K23" i="6"/>
  <c r="J23" i="6"/>
  <c r="I23" i="6"/>
  <c r="H23" i="6"/>
  <c r="T22" i="6"/>
  <c r="S22" i="6"/>
  <c r="R22" i="6"/>
  <c r="Q22" i="6"/>
  <c r="P22" i="6"/>
  <c r="O22" i="6"/>
  <c r="N22" i="6"/>
  <c r="M22" i="6"/>
  <c r="L22" i="6"/>
  <c r="K22" i="6"/>
  <c r="J22" i="6"/>
  <c r="I22" i="6"/>
  <c r="H22" i="6"/>
  <c r="T21" i="6"/>
  <c r="S21" i="6"/>
  <c r="R21" i="6"/>
  <c r="Q21" i="6"/>
  <c r="P21" i="6"/>
  <c r="O21" i="6"/>
  <c r="N21" i="6"/>
  <c r="M21" i="6"/>
  <c r="L21" i="6"/>
  <c r="K21" i="6"/>
  <c r="J21" i="6"/>
  <c r="I21" i="6"/>
  <c r="H21" i="6"/>
  <c r="T20" i="6"/>
  <c r="S20" i="6"/>
  <c r="R20" i="6"/>
  <c r="Q20" i="6"/>
  <c r="P20" i="6"/>
  <c r="O20" i="6"/>
  <c r="N20" i="6"/>
  <c r="M20" i="6"/>
  <c r="L20" i="6"/>
  <c r="K20" i="6"/>
  <c r="J20" i="6"/>
  <c r="I20" i="6"/>
  <c r="H20" i="6"/>
  <c r="T19" i="6"/>
  <c r="S19" i="6"/>
  <c r="R19" i="6"/>
  <c r="Q19" i="6"/>
  <c r="P19" i="6"/>
  <c r="O19" i="6"/>
  <c r="N19" i="6"/>
  <c r="M19" i="6"/>
  <c r="L19" i="6"/>
  <c r="K19" i="6"/>
  <c r="J19" i="6"/>
  <c r="I19" i="6"/>
  <c r="H19" i="6"/>
  <c r="T18" i="6"/>
  <c r="S18" i="6"/>
  <c r="R18" i="6"/>
  <c r="Q18" i="6"/>
  <c r="P18" i="6"/>
  <c r="O18" i="6"/>
  <c r="N18" i="6"/>
  <c r="M18" i="6"/>
  <c r="L18" i="6"/>
  <c r="K18" i="6"/>
  <c r="J18" i="6"/>
  <c r="I18" i="6"/>
  <c r="H18" i="6"/>
  <c r="T17" i="6"/>
  <c r="S17" i="6"/>
  <c r="R17" i="6"/>
  <c r="Q17" i="6"/>
  <c r="P17" i="6"/>
  <c r="O17" i="6"/>
  <c r="N17" i="6"/>
  <c r="M17" i="6"/>
  <c r="L17" i="6"/>
  <c r="K17" i="6"/>
  <c r="J17" i="6"/>
  <c r="I17" i="6"/>
  <c r="H17" i="6"/>
  <c r="T16" i="6"/>
  <c r="S16" i="6"/>
  <c r="R16" i="6"/>
  <c r="Q16" i="6"/>
  <c r="P16" i="6"/>
  <c r="O16" i="6"/>
  <c r="N16" i="6"/>
  <c r="M16" i="6"/>
  <c r="L16" i="6"/>
  <c r="K16" i="6"/>
  <c r="J16" i="6"/>
  <c r="I16" i="6"/>
  <c r="H16" i="6"/>
  <c r="T15" i="6"/>
  <c r="S15" i="6"/>
  <c r="R15" i="6"/>
  <c r="Q15" i="6"/>
  <c r="P15" i="6"/>
  <c r="O15" i="6"/>
  <c r="N15" i="6"/>
  <c r="M15" i="6"/>
  <c r="L15" i="6"/>
  <c r="K15" i="6"/>
  <c r="J15" i="6"/>
  <c r="I15" i="6"/>
  <c r="H15" i="6"/>
  <c r="T14" i="6"/>
  <c r="S14" i="6"/>
  <c r="R14" i="6"/>
  <c r="Q14" i="6"/>
  <c r="P14" i="6"/>
  <c r="O14" i="6"/>
  <c r="N14" i="6"/>
  <c r="M14" i="6"/>
  <c r="L14" i="6"/>
  <c r="K14" i="6"/>
  <c r="J14" i="6"/>
  <c r="I14" i="6"/>
  <c r="H14" i="6"/>
  <c r="T13" i="6"/>
  <c r="S13" i="6"/>
  <c r="R13" i="6"/>
  <c r="Q13" i="6"/>
  <c r="P13" i="6"/>
  <c r="O13" i="6"/>
  <c r="N13" i="6"/>
  <c r="M13" i="6"/>
  <c r="L13" i="6"/>
  <c r="K13" i="6"/>
  <c r="J13" i="6"/>
  <c r="I13" i="6"/>
  <c r="H13" i="6"/>
  <c r="T12" i="6"/>
  <c r="S12" i="6"/>
  <c r="R12" i="6"/>
  <c r="Q12" i="6"/>
  <c r="P12" i="6"/>
  <c r="O12" i="6"/>
  <c r="N12" i="6"/>
  <c r="M12" i="6"/>
  <c r="L12" i="6"/>
  <c r="K12" i="6"/>
  <c r="J12" i="6"/>
  <c r="I12" i="6"/>
  <c r="H12" i="6"/>
  <c r="T11" i="6"/>
  <c r="S11" i="6"/>
  <c r="R11" i="6"/>
  <c r="Q11" i="6"/>
  <c r="P11" i="6"/>
  <c r="O11" i="6"/>
  <c r="N11" i="6"/>
  <c r="M11" i="6"/>
  <c r="L11" i="6"/>
  <c r="K11" i="6"/>
  <c r="J11" i="6"/>
  <c r="I11" i="6"/>
  <c r="H11" i="6"/>
  <c r="T10" i="6"/>
  <c r="S10" i="6"/>
  <c r="R10" i="6"/>
  <c r="Q10" i="6"/>
  <c r="P10" i="6"/>
  <c r="O10" i="6"/>
  <c r="N10" i="6"/>
  <c r="M10" i="6"/>
  <c r="L10" i="6"/>
  <c r="K10" i="6"/>
  <c r="J10" i="6"/>
  <c r="I10" i="6"/>
  <c r="H10" i="6"/>
  <c r="T9" i="6"/>
  <c r="S9" i="6"/>
  <c r="R9" i="6"/>
  <c r="Q9" i="6"/>
  <c r="P9" i="6"/>
  <c r="O9" i="6"/>
  <c r="N9" i="6"/>
  <c r="M9" i="6"/>
  <c r="L9" i="6"/>
  <c r="K9" i="6"/>
  <c r="J9" i="6"/>
  <c r="I9" i="6"/>
  <c r="H9" i="6"/>
  <c r="T8" i="6"/>
  <c r="S8" i="6"/>
  <c r="R8" i="6"/>
  <c r="Q8" i="6"/>
  <c r="P8" i="6"/>
  <c r="O8" i="6"/>
  <c r="N8" i="6"/>
  <c r="M8" i="6"/>
  <c r="L8" i="6"/>
  <c r="K8" i="6"/>
  <c r="J8" i="6"/>
  <c r="I8" i="6"/>
  <c r="H8" i="6"/>
  <c r="T7" i="6"/>
  <c r="S7" i="6"/>
  <c r="R7" i="6"/>
  <c r="Q7" i="6"/>
  <c r="P7" i="6"/>
  <c r="O7" i="6"/>
  <c r="N7" i="6"/>
  <c r="M7" i="6"/>
  <c r="L7" i="6"/>
  <c r="K7" i="6"/>
  <c r="J7" i="6"/>
  <c r="I7" i="6"/>
  <c r="T6" i="6"/>
  <c r="S6" i="6"/>
  <c r="R6" i="6"/>
  <c r="Q6" i="6"/>
  <c r="P6" i="6"/>
  <c r="O6" i="6"/>
  <c r="N6" i="6"/>
  <c r="M6" i="6"/>
  <c r="L6" i="6"/>
  <c r="K6" i="6"/>
  <c r="J6" i="6"/>
  <c r="I6" i="6"/>
  <c r="I5" i="1" l="1"/>
  <c r="I1" i="6"/>
  <c r="H1" i="6" s="1"/>
  <c r="I2" i="6"/>
  <c r="J2" i="6" s="1"/>
  <c r="K2" i="6" s="1"/>
  <c r="L2" i="6" s="1"/>
  <c r="M2" i="6" s="1"/>
  <c r="N2" i="6" s="1"/>
  <c r="O2" i="6" s="1"/>
  <c r="P2" i="6" s="1"/>
  <c r="Q2" i="6" s="1"/>
  <c r="R2" i="6" s="1"/>
  <c r="S2" i="6" s="1"/>
  <c r="T2" i="6" s="1"/>
  <c r="I3" i="6"/>
  <c r="J3" i="6" s="1"/>
  <c r="K3" i="6" s="1"/>
  <c r="L3" i="6" s="1"/>
  <c r="M3" i="6" s="1"/>
  <c r="N3" i="6" s="1"/>
  <c r="O3" i="6" s="1"/>
  <c r="P3" i="6" s="1"/>
  <c r="Q3" i="6" s="1"/>
  <c r="R3" i="6" s="1"/>
  <c r="S3" i="6" s="1"/>
  <c r="T3" i="6" s="1"/>
  <c r="I4" i="6"/>
  <c r="J4" i="6" s="1"/>
  <c r="K4" i="6" s="1"/>
  <c r="L4" i="6" s="1"/>
  <c r="M4" i="6" s="1"/>
  <c r="N4" i="6" s="1"/>
  <c r="O4" i="6" s="1"/>
  <c r="P4" i="6" s="1"/>
  <c r="Q4" i="6" s="1"/>
  <c r="R4" i="6" s="1"/>
  <c r="S4" i="6" s="1"/>
  <c r="T4" i="6" s="1"/>
  <c r="A6" i="6"/>
  <c r="B6" i="6"/>
  <c r="C6" i="6"/>
  <c r="D6" i="6"/>
  <c r="E6" i="6"/>
  <c r="F6" i="6"/>
  <c r="G6" i="6"/>
  <c r="A7" i="6"/>
  <c r="B7" i="6"/>
  <c r="C7" i="6"/>
  <c r="D7" i="6"/>
  <c r="E7" i="6"/>
  <c r="F7" i="6"/>
  <c r="G7" i="6"/>
  <c r="A8" i="6"/>
  <c r="B8" i="6"/>
  <c r="C8" i="6"/>
  <c r="D8" i="6"/>
  <c r="E8" i="6"/>
  <c r="F8" i="6"/>
  <c r="G8" i="6"/>
  <c r="A9" i="6"/>
  <c r="B9" i="6"/>
  <c r="C9" i="6"/>
  <c r="D9" i="6"/>
  <c r="E9" i="6"/>
  <c r="F9" i="6"/>
  <c r="G9" i="6"/>
  <c r="A10" i="6"/>
  <c r="B10" i="6"/>
  <c r="C10" i="6"/>
  <c r="D10" i="6"/>
  <c r="E10" i="6"/>
  <c r="F10" i="6"/>
  <c r="G10" i="6"/>
  <c r="A11" i="6"/>
  <c r="B11" i="6"/>
  <c r="C11" i="6"/>
  <c r="D11" i="6"/>
  <c r="E11" i="6"/>
  <c r="F11" i="6"/>
  <c r="G11" i="6"/>
  <c r="A12" i="6"/>
  <c r="B12" i="6"/>
  <c r="C12" i="6"/>
  <c r="D12" i="6"/>
  <c r="E12" i="6"/>
  <c r="F12" i="6"/>
  <c r="G12" i="6"/>
  <c r="A13" i="6"/>
  <c r="B13" i="6"/>
  <c r="C13" i="6"/>
  <c r="D13" i="6"/>
  <c r="E13" i="6"/>
  <c r="F13" i="6"/>
  <c r="G13" i="6"/>
  <c r="A14" i="6"/>
  <c r="B14" i="6"/>
  <c r="C14" i="6"/>
  <c r="D14" i="6"/>
  <c r="E14" i="6"/>
  <c r="F14" i="6"/>
  <c r="G14" i="6"/>
  <c r="A15" i="6"/>
  <c r="B15" i="6"/>
  <c r="C15" i="6"/>
  <c r="D15" i="6"/>
  <c r="E15" i="6"/>
  <c r="F15" i="6"/>
  <c r="G15" i="6"/>
  <c r="A16" i="6"/>
  <c r="B16" i="6"/>
  <c r="C16" i="6"/>
  <c r="D16" i="6"/>
  <c r="E16" i="6"/>
  <c r="F16" i="6"/>
  <c r="G16" i="6"/>
  <c r="A17" i="6"/>
  <c r="B17" i="6"/>
  <c r="C17" i="6"/>
  <c r="D17" i="6"/>
  <c r="E17" i="6"/>
  <c r="F17" i="6"/>
  <c r="G17" i="6"/>
  <c r="A18" i="6"/>
  <c r="B18" i="6"/>
  <c r="C18" i="6"/>
  <c r="D18" i="6"/>
  <c r="E18" i="6"/>
  <c r="F18" i="6"/>
  <c r="G18" i="6"/>
  <c r="A19" i="6"/>
  <c r="B19" i="6"/>
  <c r="C19" i="6"/>
  <c r="D19" i="6"/>
  <c r="E19" i="6"/>
  <c r="F19" i="6"/>
  <c r="G19" i="6"/>
  <c r="A20" i="6"/>
  <c r="B20" i="6"/>
  <c r="C20" i="6"/>
  <c r="D20" i="6"/>
  <c r="E20" i="6"/>
  <c r="F20" i="6"/>
  <c r="G20" i="6"/>
  <c r="A21" i="6"/>
  <c r="B21" i="6"/>
  <c r="C21" i="6"/>
  <c r="D21" i="6"/>
  <c r="E21" i="6"/>
  <c r="F21" i="6"/>
  <c r="G21" i="6"/>
  <c r="A22" i="6"/>
  <c r="B22" i="6"/>
  <c r="C22" i="6"/>
  <c r="D22" i="6"/>
  <c r="E22" i="6"/>
  <c r="F22" i="6"/>
  <c r="G22" i="6"/>
  <c r="A23" i="6"/>
  <c r="B23" i="6"/>
  <c r="C23" i="6"/>
  <c r="D23" i="6"/>
  <c r="E23" i="6"/>
  <c r="F23" i="6"/>
  <c r="G23" i="6"/>
  <c r="A24" i="6"/>
  <c r="B24" i="6"/>
  <c r="C24" i="6"/>
  <c r="D24" i="6"/>
  <c r="E24" i="6"/>
  <c r="F24" i="6"/>
  <c r="G24" i="6"/>
  <c r="A25" i="6"/>
  <c r="B25" i="6"/>
  <c r="C25" i="6"/>
  <c r="D25" i="6"/>
  <c r="E25" i="6"/>
  <c r="F25" i="6"/>
  <c r="G25" i="6"/>
  <c r="A26" i="6"/>
  <c r="B26" i="6"/>
  <c r="C26" i="6"/>
  <c r="D26" i="6"/>
  <c r="E26" i="6"/>
  <c r="F26" i="6"/>
  <c r="G26" i="6"/>
  <c r="A27" i="6"/>
  <c r="B27" i="6"/>
  <c r="C27" i="6"/>
  <c r="D27" i="6"/>
  <c r="E27" i="6"/>
  <c r="F27" i="6"/>
  <c r="G27" i="6"/>
  <c r="A28" i="6"/>
  <c r="B28" i="6"/>
  <c r="C28" i="6"/>
  <c r="D28" i="6"/>
  <c r="E28" i="6"/>
  <c r="F28" i="6"/>
  <c r="G28" i="6"/>
  <c r="A29" i="6"/>
  <c r="B29" i="6"/>
  <c r="C29" i="6"/>
  <c r="D29" i="6"/>
  <c r="E29" i="6"/>
  <c r="F29" i="6"/>
  <c r="G29" i="6"/>
  <c r="A30" i="6"/>
  <c r="B30" i="6"/>
  <c r="C30" i="6"/>
  <c r="D30" i="6"/>
  <c r="E30" i="6"/>
  <c r="F30" i="6"/>
  <c r="G30" i="6"/>
  <c r="A31" i="6"/>
  <c r="B31" i="6"/>
  <c r="C31" i="6"/>
  <c r="D31" i="6"/>
  <c r="E31" i="6"/>
  <c r="F31" i="6"/>
  <c r="G31" i="6"/>
  <c r="A32" i="6"/>
  <c r="B32" i="6"/>
  <c r="C32" i="6"/>
  <c r="D32" i="6"/>
  <c r="E32" i="6"/>
  <c r="F32" i="6"/>
  <c r="G32" i="6"/>
  <c r="A33" i="6"/>
  <c r="B33" i="6"/>
  <c r="C33" i="6"/>
  <c r="D33" i="6"/>
  <c r="E33" i="6"/>
  <c r="F33" i="6"/>
  <c r="G33" i="6"/>
  <c r="A34" i="6"/>
  <c r="B34" i="6"/>
  <c r="C34" i="6"/>
  <c r="D34" i="6"/>
  <c r="E34" i="6"/>
  <c r="F34" i="6"/>
  <c r="G34" i="6"/>
  <c r="A35" i="6"/>
  <c r="B35" i="6"/>
  <c r="C35" i="6"/>
  <c r="D35" i="6"/>
  <c r="E35" i="6"/>
  <c r="F35" i="6"/>
  <c r="G35" i="6"/>
  <c r="A36" i="6"/>
  <c r="B36" i="6"/>
  <c r="C36" i="6"/>
  <c r="D36" i="6"/>
  <c r="E36" i="6"/>
  <c r="F36" i="6"/>
  <c r="G36" i="6"/>
  <c r="A37" i="6"/>
  <c r="B37" i="6"/>
  <c r="C37" i="6"/>
  <c r="D37" i="6"/>
  <c r="E37" i="6"/>
  <c r="F37" i="6"/>
  <c r="G37" i="6"/>
  <c r="A38" i="6"/>
  <c r="B38" i="6"/>
  <c r="C38" i="6"/>
  <c r="D38" i="6"/>
  <c r="E38" i="6"/>
  <c r="F38" i="6"/>
  <c r="G38" i="6"/>
  <c r="A39" i="6"/>
  <c r="B39" i="6"/>
  <c r="C39" i="6"/>
  <c r="D39" i="6"/>
  <c r="E39" i="6"/>
  <c r="F39" i="6"/>
  <c r="G39" i="6"/>
  <c r="A40" i="6"/>
  <c r="B40" i="6"/>
  <c r="C40" i="6"/>
  <c r="D40" i="6"/>
  <c r="E40" i="6"/>
  <c r="F40" i="6"/>
  <c r="G40" i="6"/>
  <c r="A41" i="6"/>
  <c r="B41" i="6"/>
  <c r="C41" i="6"/>
  <c r="D41" i="6"/>
  <c r="E41" i="6"/>
  <c r="F41" i="6"/>
  <c r="G41" i="6"/>
  <c r="A42" i="6"/>
  <c r="B42" i="6"/>
  <c r="C42" i="6"/>
  <c r="D42" i="6"/>
  <c r="E42" i="6"/>
  <c r="F42" i="6"/>
  <c r="G42" i="6"/>
  <c r="A43" i="6"/>
  <c r="B43" i="6"/>
  <c r="C43" i="6"/>
  <c r="D43" i="6"/>
  <c r="E43" i="6"/>
  <c r="F43" i="6"/>
  <c r="G43" i="6"/>
  <c r="A44" i="6"/>
  <c r="B44" i="6"/>
  <c r="C44" i="6"/>
  <c r="D44" i="6"/>
  <c r="E44" i="6"/>
  <c r="F44" i="6"/>
  <c r="G44" i="6"/>
  <c r="A45" i="6"/>
  <c r="B45" i="6"/>
  <c r="C45" i="6"/>
  <c r="D45" i="6"/>
  <c r="E45" i="6"/>
  <c r="F45" i="6"/>
  <c r="G45" i="6"/>
  <c r="A46" i="6"/>
  <c r="B46" i="6"/>
  <c r="C46" i="6"/>
  <c r="D46" i="6"/>
  <c r="E46" i="6"/>
  <c r="F46" i="6"/>
  <c r="G46" i="6"/>
  <c r="A47" i="6"/>
  <c r="B47" i="6"/>
  <c r="C47" i="6"/>
  <c r="D47" i="6"/>
  <c r="E47" i="6"/>
  <c r="F47" i="6"/>
  <c r="G47" i="6"/>
  <c r="A48" i="6"/>
  <c r="B48" i="6"/>
  <c r="C48" i="6"/>
  <c r="D48" i="6"/>
  <c r="E48" i="6"/>
  <c r="F48" i="6"/>
  <c r="G48" i="6"/>
  <c r="A49" i="6"/>
  <c r="B49" i="6"/>
  <c r="C49" i="6"/>
  <c r="D49" i="6"/>
  <c r="E49" i="6"/>
  <c r="F49" i="6"/>
  <c r="G49" i="6"/>
  <c r="A50" i="6"/>
  <c r="B50" i="6"/>
  <c r="C50" i="6"/>
  <c r="D50" i="6"/>
  <c r="E50" i="6"/>
  <c r="F50" i="6"/>
  <c r="G50" i="6"/>
  <c r="A51" i="6"/>
  <c r="B51" i="6"/>
  <c r="C51" i="6"/>
  <c r="D51" i="6"/>
  <c r="E51" i="6"/>
  <c r="F51" i="6"/>
  <c r="G51" i="6"/>
  <c r="A52" i="6"/>
  <c r="B52" i="6"/>
  <c r="C52" i="6"/>
  <c r="D52" i="6"/>
  <c r="E52" i="6"/>
  <c r="F52" i="6"/>
  <c r="G52" i="6"/>
  <c r="A53" i="6"/>
  <c r="B53" i="6"/>
  <c r="C53" i="6"/>
  <c r="D53" i="6"/>
  <c r="E53" i="6"/>
  <c r="F53" i="6"/>
  <c r="G53" i="6"/>
  <c r="A54" i="6"/>
  <c r="B54" i="6"/>
  <c r="C54" i="6"/>
  <c r="D54" i="6"/>
  <c r="E54" i="6"/>
  <c r="F54" i="6"/>
  <c r="G54" i="6"/>
  <c r="A55" i="6"/>
  <c r="B55" i="6"/>
  <c r="C55" i="6"/>
  <c r="D55" i="6"/>
  <c r="E55" i="6"/>
  <c r="F55" i="6"/>
  <c r="G55" i="6"/>
  <c r="A56" i="6"/>
  <c r="B56" i="6"/>
  <c r="C56" i="6"/>
  <c r="D56" i="6"/>
  <c r="E56" i="6"/>
  <c r="F56" i="6"/>
  <c r="G56" i="6"/>
  <c r="A57" i="6"/>
  <c r="B57" i="6"/>
  <c r="C57" i="6"/>
  <c r="D57" i="6"/>
  <c r="E57" i="6"/>
  <c r="F57" i="6"/>
  <c r="G57" i="6"/>
  <c r="A58" i="6"/>
  <c r="B58" i="6"/>
  <c r="C58" i="6"/>
  <c r="D58" i="6"/>
  <c r="E58" i="6"/>
  <c r="F58" i="6"/>
  <c r="G58" i="6"/>
  <c r="A59" i="6"/>
  <c r="B59" i="6"/>
  <c r="C59" i="6"/>
  <c r="D59" i="6"/>
  <c r="E59" i="6"/>
  <c r="F59" i="6"/>
  <c r="G59" i="6"/>
  <c r="A60" i="6"/>
  <c r="B60" i="6"/>
  <c r="C60" i="6"/>
  <c r="D60" i="6"/>
  <c r="E60" i="6"/>
  <c r="F60" i="6"/>
  <c r="G60" i="6"/>
  <c r="A61" i="6"/>
  <c r="B61" i="6"/>
  <c r="C61" i="6"/>
  <c r="D61" i="6"/>
  <c r="E61" i="6"/>
  <c r="F61" i="6"/>
  <c r="G61" i="6"/>
  <c r="A62" i="6"/>
  <c r="B62" i="6"/>
  <c r="C62" i="6"/>
  <c r="D62" i="6"/>
  <c r="E62" i="6"/>
  <c r="F62" i="6"/>
  <c r="G62" i="6"/>
  <c r="A63" i="6"/>
  <c r="B63" i="6"/>
  <c r="C63" i="6"/>
  <c r="D63" i="6"/>
  <c r="E63" i="6"/>
  <c r="F63" i="6"/>
  <c r="G63" i="6"/>
  <c r="A64" i="6"/>
  <c r="B64" i="6"/>
  <c r="C64" i="6"/>
  <c r="D64" i="6"/>
  <c r="E64" i="6"/>
  <c r="F64" i="6"/>
  <c r="G64" i="6"/>
  <c r="A65" i="6"/>
  <c r="B65" i="6"/>
  <c r="C65" i="6"/>
  <c r="D65" i="6"/>
  <c r="E65" i="6"/>
  <c r="F65" i="6"/>
  <c r="G65" i="6"/>
  <c r="A66" i="6"/>
  <c r="B66" i="6"/>
  <c r="C66" i="6"/>
  <c r="D66" i="6"/>
  <c r="E66" i="6"/>
  <c r="F66" i="6"/>
  <c r="G66" i="6"/>
  <c r="A67" i="6"/>
  <c r="B67" i="6"/>
  <c r="C67" i="6"/>
  <c r="D67" i="6"/>
  <c r="E67" i="6"/>
  <c r="F67" i="6"/>
  <c r="G67" i="6"/>
  <c r="A68" i="6"/>
  <c r="B68" i="6"/>
  <c r="C68" i="6"/>
  <c r="D68" i="6"/>
  <c r="E68" i="6"/>
  <c r="F68" i="6"/>
  <c r="G68" i="6"/>
  <c r="A69" i="6"/>
  <c r="B69" i="6"/>
  <c r="C69" i="6"/>
  <c r="D69" i="6"/>
  <c r="E69" i="6"/>
  <c r="F69" i="6"/>
  <c r="G69" i="6"/>
  <c r="A70" i="6"/>
  <c r="B70" i="6"/>
  <c r="C70" i="6"/>
  <c r="D70" i="6"/>
  <c r="E70" i="6"/>
  <c r="F70" i="6"/>
  <c r="G70" i="6"/>
  <c r="A71" i="6"/>
  <c r="B71" i="6"/>
  <c r="C71" i="6"/>
  <c r="D71" i="6"/>
  <c r="E71" i="6"/>
  <c r="F71" i="6"/>
  <c r="G71" i="6"/>
  <c r="A72" i="6"/>
  <c r="B72" i="6"/>
  <c r="C72" i="6"/>
  <c r="D72" i="6"/>
  <c r="E72" i="6"/>
  <c r="F72" i="6"/>
  <c r="G72" i="6"/>
  <c r="A73" i="6"/>
  <c r="B73" i="6"/>
  <c r="C73" i="6"/>
  <c r="D73" i="6"/>
  <c r="E73" i="6"/>
  <c r="F73" i="6"/>
  <c r="G73" i="6"/>
  <c r="A74" i="6"/>
  <c r="B74" i="6"/>
  <c r="C74" i="6"/>
  <c r="D74" i="6"/>
  <c r="E74" i="6"/>
  <c r="F74" i="6"/>
  <c r="G74" i="6"/>
  <c r="A75" i="6"/>
  <c r="B75" i="6"/>
  <c r="C75" i="6"/>
  <c r="D75" i="6"/>
  <c r="E75" i="6"/>
  <c r="F75" i="6"/>
  <c r="G75" i="6"/>
  <c r="A76" i="6"/>
  <c r="B76" i="6"/>
  <c r="C76" i="6"/>
  <c r="D76" i="6"/>
  <c r="E76" i="6"/>
  <c r="F76" i="6"/>
  <c r="G76" i="6"/>
  <c r="A77" i="6"/>
  <c r="B77" i="6"/>
  <c r="C77" i="6"/>
  <c r="D77" i="6"/>
  <c r="E77" i="6"/>
  <c r="F77" i="6"/>
  <c r="G77" i="6"/>
  <c r="A78" i="6"/>
  <c r="B78" i="6"/>
  <c r="C78" i="6"/>
  <c r="D78" i="6"/>
  <c r="E78" i="6"/>
  <c r="F78" i="6"/>
  <c r="G78" i="6"/>
  <c r="A79" i="6"/>
  <c r="B79" i="6"/>
  <c r="C79" i="6"/>
  <c r="D79" i="6"/>
  <c r="E79" i="6"/>
  <c r="F79" i="6"/>
  <c r="G79" i="6"/>
  <c r="A80" i="6"/>
  <c r="B80" i="6"/>
  <c r="C80" i="6"/>
  <c r="D80" i="6"/>
  <c r="E80" i="6"/>
  <c r="F80" i="6"/>
  <c r="G80" i="6"/>
  <c r="A81" i="6"/>
  <c r="B81" i="6"/>
  <c r="C81" i="6"/>
  <c r="D81" i="6"/>
  <c r="E81" i="6"/>
  <c r="F81" i="6"/>
  <c r="G81" i="6"/>
  <c r="A82" i="6"/>
  <c r="B82" i="6"/>
  <c r="C82" i="6"/>
  <c r="D82" i="6"/>
  <c r="E82" i="6"/>
  <c r="F82" i="6"/>
  <c r="G82" i="6"/>
  <c r="A83" i="6"/>
  <c r="B83" i="6"/>
  <c r="C83" i="6"/>
  <c r="D83" i="6"/>
  <c r="E83" i="6"/>
  <c r="F83" i="6"/>
  <c r="G83" i="6"/>
  <c r="A84" i="6"/>
  <c r="B84" i="6"/>
  <c r="C84" i="6"/>
  <c r="D84" i="6"/>
  <c r="E84" i="6"/>
  <c r="F84" i="6"/>
  <c r="G84" i="6"/>
  <c r="A85" i="6"/>
  <c r="B85" i="6"/>
  <c r="C85" i="6"/>
  <c r="D85" i="6"/>
  <c r="E85" i="6"/>
  <c r="F85" i="6"/>
  <c r="G85" i="6"/>
  <c r="A86" i="6"/>
  <c r="B86" i="6"/>
  <c r="C86" i="6"/>
  <c r="D86" i="6"/>
  <c r="E86" i="6"/>
  <c r="F86" i="6"/>
  <c r="G86" i="6"/>
  <c r="A87" i="6"/>
  <c r="B87" i="6"/>
  <c r="C87" i="6"/>
  <c r="D87" i="6"/>
  <c r="E87" i="6"/>
  <c r="F87" i="6"/>
  <c r="G87" i="6"/>
  <c r="A88" i="6"/>
  <c r="B88" i="6"/>
  <c r="C88" i="6"/>
  <c r="D88" i="6"/>
  <c r="E88" i="6"/>
  <c r="F88" i="6"/>
  <c r="G88" i="6"/>
  <c r="A89" i="6"/>
  <c r="B89" i="6"/>
  <c r="C89" i="6"/>
  <c r="D89" i="6"/>
  <c r="E89" i="6"/>
  <c r="F89" i="6"/>
  <c r="G89" i="6"/>
  <c r="A90" i="6"/>
  <c r="B90" i="6"/>
  <c r="C90" i="6"/>
  <c r="D90" i="6"/>
  <c r="E90" i="6"/>
  <c r="F90" i="6"/>
  <c r="G90" i="6"/>
  <c r="A91" i="6"/>
  <c r="B91" i="6"/>
  <c r="C91" i="6"/>
  <c r="D91" i="6"/>
  <c r="E91" i="6"/>
  <c r="F91" i="6"/>
  <c r="G91" i="6"/>
  <c r="A92" i="6"/>
  <c r="B92" i="6"/>
  <c r="C92" i="6"/>
  <c r="D92" i="6"/>
  <c r="E92" i="6"/>
  <c r="F92" i="6"/>
  <c r="G92" i="6"/>
  <c r="A93" i="6"/>
  <c r="B93" i="6"/>
  <c r="C93" i="6"/>
  <c r="D93" i="6"/>
  <c r="E93" i="6"/>
  <c r="F93" i="6"/>
  <c r="G93" i="6"/>
  <c r="A94" i="6"/>
  <c r="B94" i="6"/>
  <c r="C94" i="6"/>
  <c r="D94" i="6"/>
  <c r="E94" i="6"/>
  <c r="F94" i="6"/>
  <c r="G94" i="6"/>
  <c r="A95" i="6"/>
  <c r="B95" i="6"/>
  <c r="C95" i="6"/>
  <c r="D95" i="6"/>
  <c r="E95" i="6"/>
  <c r="F95" i="6"/>
  <c r="G95" i="6"/>
  <c r="A96" i="6"/>
  <c r="B96" i="6"/>
  <c r="C96" i="6"/>
  <c r="D96" i="6"/>
  <c r="E96" i="6"/>
  <c r="F96" i="6"/>
  <c r="G96" i="6"/>
  <c r="A97" i="6"/>
  <c r="B97" i="6"/>
  <c r="C97" i="6"/>
  <c r="D97" i="6"/>
  <c r="E97" i="6"/>
  <c r="F97" i="6"/>
  <c r="G97" i="6"/>
  <c r="A98" i="6"/>
  <c r="B98" i="6"/>
  <c r="C98" i="6"/>
  <c r="D98" i="6"/>
  <c r="E98" i="6"/>
  <c r="F98" i="6"/>
  <c r="G98" i="6"/>
  <c r="A99" i="6"/>
  <c r="B99" i="6"/>
  <c r="C99" i="6"/>
  <c r="D99" i="6"/>
  <c r="E99" i="6"/>
  <c r="F99" i="6"/>
  <c r="G99" i="6"/>
  <c r="A100" i="6"/>
  <c r="B100" i="6"/>
  <c r="C100" i="6"/>
  <c r="D100" i="6"/>
  <c r="E100" i="6"/>
  <c r="F100" i="6"/>
  <c r="G100" i="6"/>
  <c r="A101" i="6"/>
  <c r="B101" i="6"/>
  <c r="C101" i="6"/>
  <c r="D101" i="6"/>
  <c r="E101" i="6"/>
  <c r="F101" i="6"/>
  <c r="G101" i="6"/>
  <c r="A102" i="6"/>
  <c r="B102" i="6"/>
  <c r="C102" i="6"/>
  <c r="D102" i="6"/>
  <c r="E102" i="6"/>
  <c r="F102" i="6"/>
  <c r="G102" i="6"/>
  <c r="A103" i="6"/>
  <c r="B103" i="6"/>
  <c r="C103" i="6"/>
  <c r="D103" i="6"/>
  <c r="E103" i="6"/>
  <c r="F103" i="6"/>
  <c r="G103" i="6"/>
  <c r="A104" i="6"/>
  <c r="B104" i="6"/>
  <c r="C104" i="6"/>
  <c r="D104" i="6"/>
  <c r="E104" i="6"/>
  <c r="F104" i="6"/>
  <c r="G104" i="6"/>
  <c r="A105" i="6"/>
  <c r="B105" i="6"/>
  <c r="C105" i="6"/>
  <c r="D105" i="6"/>
  <c r="E105" i="6"/>
  <c r="F105" i="6"/>
  <c r="G105" i="6"/>
  <c r="H6" i="6" l="1"/>
  <c r="H7" i="6"/>
  <c r="H4" i="6"/>
  <c r="H2" i="6"/>
  <c r="H3" i="6"/>
  <c r="J1" i="6"/>
  <c r="K1" i="6" s="1"/>
  <c r="L1" i="6" s="1"/>
  <c r="M1" i="6" s="1"/>
  <c r="N1" i="6" s="1"/>
  <c r="O1" i="6" s="1"/>
  <c r="P1" i="6" s="1"/>
  <c r="Q1" i="6" s="1"/>
  <c r="R1" i="6" s="1"/>
  <c r="S1" i="6" s="1"/>
  <c r="T1" i="6" s="1"/>
  <c r="I1" i="3"/>
  <c r="H1" i="3" s="1"/>
  <c r="I2" i="3"/>
  <c r="J2" i="3" s="1"/>
  <c r="K2" i="3" s="1"/>
  <c r="L2" i="3" s="1"/>
  <c r="M2" i="3" s="1"/>
  <c r="N2" i="3" s="1"/>
  <c r="O2" i="3" s="1"/>
  <c r="P2" i="3" s="1"/>
  <c r="Q2" i="3" s="1"/>
  <c r="R2" i="3" s="1"/>
  <c r="S2" i="3" s="1"/>
  <c r="T2" i="3" s="1"/>
  <c r="I3" i="3"/>
  <c r="J3" i="3" s="1"/>
  <c r="K3" i="3" s="1"/>
  <c r="L3" i="3" s="1"/>
  <c r="M3" i="3" s="1"/>
  <c r="N3" i="3" s="1"/>
  <c r="O3" i="3" s="1"/>
  <c r="P3" i="3" s="1"/>
  <c r="Q3" i="3" s="1"/>
  <c r="R3" i="3" s="1"/>
  <c r="S3" i="3" s="1"/>
  <c r="T3" i="3" s="1"/>
  <c r="I4" i="3"/>
  <c r="J4" i="3" s="1"/>
  <c r="K4" i="3" s="1"/>
  <c r="L4" i="3" s="1"/>
  <c r="M4" i="3" s="1"/>
  <c r="N4" i="3" s="1"/>
  <c r="O4" i="3" s="1"/>
  <c r="P4" i="3" s="1"/>
  <c r="Q4" i="3" s="1"/>
  <c r="R4" i="3" s="1"/>
  <c r="S4" i="3" s="1"/>
  <c r="T4" i="3" s="1"/>
  <c r="A6" i="3"/>
  <c r="B6" i="3"/>
  <c r="C6" i="3"/>
  <c r="D6" i="3"/>
  <c r="E6" i="3"/>
  <c r="F6" i="3"/>
  <c r="G6" i="3"/>
  <c r="A7" i="3"/>
  <c r="B7" i="3"/>
  <c r="C7" i="3"/>
  <c r="D7" i="3"/>
  <c r="E7" i="3"/>
  <c r="F7" i="3"/>
  <c r="G7" i="3"/>
  <c r="A8" i="3"/>
  <c r="B8" i="3"/>
  <c r="C8" i="3"/>
  <c r="D8" i="3"/>
  <c r="E8" i="3"/>
  <c r="F8" i="3"/>
  <c r="G8" i="3"/>
  <c r="A9" i="3"/>
  <c r="B9" i="3"/>
  <c r="C9" i="3"/>
  <c r="D9" i="3"/>
  <c r="E9" i="3"/>
  <c r="F9" i="3"/>
  <c r="G9" i="3"/>
  <c r="A10" i="3"/>
  <c r="B10" i="3"/>
  <c r="C10" i="3"/>
  <c r="D10" i="3"/>
  <c r="E10" i="3"/>
  <c r="F10" i="3"/>
  <c r="G10" i="3"/>
  <c r="A11" i="3"/>
  <c r="B11" i="3"/>
  <c r="C11" i="3"/>
  <c r="D11" i="3"/>
  <c r="E11" i="3"/>
  <c r="F11" i="3"/>
  <c r="G11" i="3"/>
  <c r="A12" i="3"/>
  <c r="B12" i="3"/>
  <c r="C12" i="3"/>
  <c r="D12" i="3"/>
  <c r="E12" i="3"/>
  <c r="F12" i="3"/>
  <c r="G12" i="3"/>
  <c r="A13" i="3"/>
  <c r="B13" i="3"/>
  <c r="C13" i="3"/>
  <c r="D13" i="3"/>
  <c r="E13" i="3"/>
  <c r="F13" i="3"/>
  <c r="G13" i="3"/>
  <c r="A14" i="3"/>
  <c r="B14" i="3"/>
  <c r="C14" i="3"/>
  <c r="D14" i="3"/>
  <c r="E14" i="3"/>
  <c r="F14" i="3"/>
  <c r="G14" i="3"/>
  <c r="A15" i="3"/>
  <c r="B15" i="3"/>
  <c r="C15" i="3"/>
  <c r="D15" i="3"/>
  <c r="E15" i="3"/>
  <c r="F15" i="3"/>
  <c r="G15" i="3"/>
  <c r="A16" i="3"/>
  <c r="B16" i="3"/>
  <c r="C16" i="3"/>
  <c r="D16" i="3"/>
  <c r="E16" i="3"/>
  <c r="F16" i="3"/>
  <c r="G16" i="3"/>
  <c r="A17" i="3"/>
  <c r="B17" i="3"/>
  <c r="C17" i="3"/>
  <c r="D17" i="3"/>
  <c r="E17" i="3"/>
  <c r="F17" i="3"/>
  <c r="G17" i="3"/>
  <c r="A18" i="3"/>
  <c r="B18" i="3"/>
  <c r="C18" i="3"/>
  <c r="D18" i="3"/>
  <c r="E18" i="3"/>
  <c r="F18" i="3"/>
  <c r="G18" i="3"/>
  <c r="A19" i="3"/>
  <c r="B19" i="3"/>
  <c r="C19" i="3"/>
  <c r="D19" i="3"/>
  <c r="E19" i="3"/>
  <c r="F19" i="3"/>
  <c r="G19" i="3"/>
  <c r="A20" i="3"/>
  <c r="B20" i="3"/>
  <c r="C20" i="3"/>
  <c r="D20" i="3"/>
  <c r="E20" i="3"/>
  <c r="F20" i="3"/>
  <c r="G20" i="3"/>
  <c r="A21" i="3"/>
  <c r="B21" i="3"/>
  <c r="C21" i="3"/>
  <c r="D21" i="3"/>
  <c r="E21" i="3"/>
  <c r="F21" i="3"/>
  <c r="G21" i="3"/>
  <c r="A22" i="3"/>
  <c r="B22" i="3"/>
  <c r="C22" i="3"/>
  <c r="D22" i="3"/>
  <c r="E22" i="3"/>
  <c r="F22" i="3"/>
  <c r="G22" i="3"/>
  <c r="A23" i="3"/>
  <c r="B23" i="3"/>
  <c r="C23" i="3"/>
  <c r="D23" i="3"/>
  <c r="E23" i="3"/>
  <c r="F23" i="3"/>
  <c r="G23" i="3"/>
  <c r="A24" i="3"/>
  <c r="B24" i="3"/>
  <c r="C24" i="3"/>
  <c r="D24" i="3"/>
  <c r="E24" i="3"/>
  <c r="F24" i="3"/>
  <c r="G24" i="3"/>
  <c r="A25" i="3"/>
  <c r="B25" i="3"/>
  <c r="C25" i="3"/>
  <c r="D25" i="3"/>
  <c r="E25" i="3"/>
  <c r="F25" i="3"/>
  <c r="G25" i="3"/>
  <c r="A26" i="3"/>
  <c r="B26" i="3"/>
  <c r="C26" i="3"/>
  <c r="D26" i="3"/>
  <c r="E26" i="3"/>
  <c r="F26" i="3"/>
  <c r="G26" i="3"/>
  <c r="A27" i="3"/>
  <c r="B27" i="3"/>
  <c r="C27" i="3"/>
  <c r="D27" i="3"/>
  <c r="E27" i="3"/>
  <c r="F27" i="3"/>
  <c r="G27" i="3"/>
  <c r="A28" i="3"/>
  <c r="B28" i="3"/>
  <c r="C28" i="3"/>
  <c r="D28" i="3"/>
  <c r="E28" i="3"/>
  <c r="F28" i="3"/>
  <c r="G28" i="3"/>
  <c r="A29" i="3"/>
  <c r="B29" i="3"/>
  <c r="C29" i="3"/>
  <c r="D29" i="3"/>
  <c r="E29" i="3"/>
  <c r="F29" i="3"/>
  <c r="G29" i="3"/>
  <c r="A30" i="3"/>
  <c r="B30" i="3"/>
  <c r="C30" i="3"/>
  <c r="D30" i="3"/>
  <c r="E30" i="3"/>
  <c r="F30" i="3"/>
  <c r="G30" i="3"/>
  <c r="A31" i="3"/>
  <c r="B31" i="3"/>
  <c r="C31" i="3"/>
  <c r="D31" i="3"/>
  <c r="E31" i="3"/>
  <c r="F31" i="3"/>
  <c r="G31" i="3"/>
  <c r="A32" i="3"/>
  <c r="B32" i="3"/>
  <c r="C32" i="3"/>
  <c r="D32" i="3"/>
  <c r="E32" i="3"/>
  <c r="F32" i="3"/>
  <c r="G32" i="3"/>
  <c r="A33" i="3"/>
  <c r="B33" i="3"/>
  <c r="C33" i="3"/>
  <c r="D33" i="3"/>
  <c r="E33" i="3"/>
  <c r="F33" i="3"/>
  <c r="G33" i="3"/>
  <c r="A34" i="3"/>
  <c r="B34" i="3"/>
  <c r="C34" i="3"/>
  <c r="D34" i="3"/>
  <c r="E34" i="3"/>
  <c r="F34" i="3"/>
  <c r="G34" i="3"/>
  <c r="A35" i="3"/>
  <c r="B35" i="3"/>
  <c r="C35" i="3"/>
  <c r="D35" i="3"/>
  <c r="E35" i="3"/>
  <c r="F35" i="3"/>
  <c r="G35" i="3"/>
  <c r="A36" i="3"/>
  <c r="B36" i="3"/>
  <c r="C36" i="3"/>
  <c r="D36" i="3"/>
  <c r="E36" i="3"/>
  <c r="F36" i="3"/>
  <c r="G36" i="3"/>
  <c r="A37" i="3"/>
  <c r="B37" i="3"/>
  <c r="C37" i="3"/>
  <c r="D37" i="3"/>
  <c r="E37" i="3"/>
  <c r="F37" i="3"/>
  <c r="G37" i="3"/>
  <c r="A38" i="3"/>
  <c r="B38" i="3"/>
  <c r="C38" i="3"/>
  <c r="D38" i="3"/>
  <c r="E38" i="3"/>
  <c r="F38" i="3"/>
  <c r="G38" i="3"/>
  <c r="A39" i="3"/>
  <c r="B39" i="3"/>
  <c r="C39" i="3"/>
  <c r="D39" i="3"/>
  <c r="E39" i="3"/>
  <c r="F39" i="3"/>
  <c r="G39" i="3"/>
  <c r="A40" i="3"/>
  <c r="B40" i="3"/>
  <c r="C40" i="3"/>
  <c r="D40" i="3"/>
  <c r="E40" i="3"/>
  <c r="F40" i="3"/>
  <c r="G40" i="3"/>
  <c r="A41" i="3"/>
  <c r="B41" i="3"/>
  <c r="C41" i="3"/>
  <c r="D41" i="3"/>
  <c r="E41" i="3"/>
  <c r="F41" i="3"/>
  <c r="G41" i="3"/>
  <c r="A42" i="3"/>
  <c r="B42" i="3"/>
  <c r="C42" i="3"/>
  <c r="D42" i="3"/>
  <c r="E42" i="3"/>
  <c r="F42" i="3"/>
  <c r="G42" i="3"/>
  <c r="A43" i="3"/>
  <c r="B43" i="3"/>
  <c r="C43" i="3"/>
  <c r="D43" i="3"/>
  <c r="E43" i="3"/>
  <c r="F43" i="3"/>
  <c r="G43" i="3"/>
  <c r="A44" i="3"/>
  <c r="B44" i="3"/>
  <c r="C44" i="3"/>
  <c r="D44" i="3"/>
  <c r="E44" i="3"/>
  <c r="F44" i="3"/>
  <c r="G44" i="3"/>
  <c r="A45" i="3"/>
  <c r="B45" i="3"/>
  <c r="C45" i="3"/>
  <c r="D45" i="3"/>
  <c r="E45" i="3"/>
  <c r="F45" i="3"/>
  <c r="G45" i="3"/>
  <c r="A46" i="3"/>
  <c r="B46" i="3"/>
  <c r="C46" i="3"/>
  <c r="D46" i="3"/>
  <c r="E46" i="3"/>
  <c r="F46" i="3"/>
  <c r="G46" i="3"/>
  <c r="A47" i="3"/>
  <c r="B47" i="3"/>
  <c r="C47" i="3"/>
  <c r="D47" i="3"/>
  <c r="E47" i="3"/>
  <c r="F47" i="3"/>
  <c r="G47" i="3"/>
  <c r="A48" i="3"/>
  <c r="B48" i="3"/>
  <c r="C48" i="3"/>
  <c r="D48" i="3"/>
  <c r="E48" i="3"/>
  <c r="F48" i="3"/>
  <c r="G48" i="3"/>
  <c r="A49" i="3"/>
  <c r="B49" i="3"/>
  <c r="C49" i="3"/>
  <c r="D49" i="3"/>
  <c r="E49" i="3"/>
  <c r="F49" i="3"/>
  <c r="G49" i="3"/>
  <c r="A50" i="3"/>
  <c r="B50" i="3"/>
  <c r="C50" i="3"/>
  <c r="D50" i="3"/>
  <c r="E50" i="3"/>
  <c r="F50" i="3"/>
  <c r="G50" i="3"/>
  <c r="A51" i="3"/>
  <c r="B51" i="3"/>
  <c r="C51" i="3"/>
  <c r="D51" i="3"/>
  <c r="E51" i="3"/>
  <c r="F51" i="3"/>
  <c r="G51" i="3"/>
  <c r="A52" i="3"/>
  <c r="B52" i="3"/>
  <c r="C52" i="3"/>
  <c r="D52" i="3"/>
  <c r="E52" i="3"/>
  <c r="F52" i="3"/>
  <c r="G52" i="3"/>
  <c r="A53" i="3"/>
  <c r="B53" i="3"/>
  <c r="C53" i="3"/>
  <c r="D53" i="3"/>
  <c r="E53" i="3"/>
  <c r="F53" i="3"/>
  <c r="G53" i="3"/>
  <c r="A54" i="3"/>
  <c r="B54" i="3"/>
  <c r="C54" i="3"/>
  <c r="D54" i="3"/>
  <c r="E54" i="3"/>
  <c r="F54" i="3"/>
  <c r="G54" i="3"/>
  <c r="A55" i="3"/>
  <c r="B55" i="3"/>
  <c r="C55" i="3"/>
  <c r="D55" i="3"/>
  <c r="E55" i="3"/>
  <c r="F55" i="3"/>
  <c r="G55" i="3"/>
  <c r="A56" i="3"/>
  <c r="B56" i="3"/>
  <c r="C56" i="3"/>
  <c r="D56" i="3"/>
  <c r="E56" i="3"/>
  <c r="F56" i="3"/>
  <c r="G56" i="3"/>
  <c r="A57" i="3"/>
  <c r="B57" i="3"/>
  <c r="C57" i="3"/>
  <c r="D57" i="3"/>
  <c r="E57" i="3"/>
  <c r="F57" i="3"/>
  <c r="G57" i="3"/>
  <c r="A58" i="3"/>
  <c r="B58" i="3"/>
  <c r="C58" i="3"/>
  <c r="D58" i="3"/>
  <c r="E58" i="3"/>
  <c r="F58" i="3"/>
  <c r="G58" i="3"/>
  <c r="A59" i="3"/>
  <c r="B59" i="3"/>
  <c r="C59" i="3"/>
  <c r="D59" i="3"/>
  <c r="E59" i="3"/>
  <c r="F59" i="3"/>
  <c r="G59" i="3"/>
  <c r="A60" i="3"/>
  <c r="B60" i="3"/>
  <c r="C60" i="3"/>
  <c r="D60" i="3"/>
  <c r="E60" i="3"/>
  <c r="F60" i="3"/>
  <c r="G60" i="3"/>
  <c r="A61" i="3"/>
  <c r="B61" i="3"/>
  <c r="C61" i="3"/>
  <c r="D61" i="3"/>
  <c r="E61" i="3"/>
  <c r="F61" i="3"/>
  <c r="G61" i="3"/>
  <c r="A62" i="3"/>
  <c r="B62" i="3"/>
  <c r="C62" i="3"/>
  <c r="D62" i="3"/>
  <c r="E62" i="3"/>
  <c r="F62" i="3"/>
  <c r="G62" i="3"/>
  <c r="A63" i="3"/>
  <c r="B63" i="3"/>
  <c r="C63" i="3"/>
  <c r="D63" i="3"/>
  <c r="E63" i="3"/>
  <c r="F63" i="3"/>
  <c r="G63" i="3"/>
  <c r="A64" i="3"/>
  <c r="B64" i="3"/>
  <c r="C64" i="3"/>
  <c r="D64" i="3"/>
  <c r="E64" i="3"/>
  <c r="F64" i="3"/>
  <c r="G64" i="3"/>
  <c r="A65" i="3"/>
  <c r="B65" i="3"/>
  <c r="C65" i="3"/>
  <c r="D65" i="3"/>
  <c r="E65" i="3"/>
  <c r="F65" i="3"/>
  <c r="G65" i="3"/>
  <c r="A66" i="3"/>
  <c r="B66" i="3"/>
  <c r="C66" i="3"/>
  <c r="D66" i="3"/>
  <c r="E66" i="3"/>
  <c r="F66" i="3"/>
  <c r="G66" i="3"/>
  <c r="A67" i="3"/>
  <c r="B67" i="3"/>
  <c r="C67" i="3"/>
  <c r="D67" i="3"/>
  <c r="E67" i="3"/>
  <c r="F67" i="3"/>
  <c r="G67" i="3"/>
  <c r="A68" i="3"/>
  <c r="B68" i="3"/>
  <c r="C68" i="3"/>
  <c r="D68" i="3"/>
  <c r="E68" i="3"/>
  <c r="F68" i="3"/>
  <c r="G68" i="3"/>
  <c r="A69" i="3"/>
  <c r="B69" i="3"/>
  <c r="C69" i="3"/>
  <c r="D69" i="3"/>
  <c r="E69" i="3"/>
  <c r="F69" i="3"/>
  <c r="G69" i="3"/>
  <c r="A70" i="3"/>
  <c r="B70" i="3"/>
  <c r="C70" i="3"/>
  <c r="D70" i="3"/>
  <c r="E70" i="3"/>
  <c r="F70" i="3"/>
  <c r="G70" i="3"/>
  <c r="A71" i="3"/>
  <c r="B71" i="3"/>
  <c r="C71" i="3"/>
  <c r="D71" i="3"/>
  <c r="E71" i="3"/>
  <c r="F71" i="3"/>
  <c r="G71" i="3"/>
  <c r="A72" i="3"/>
  <c r="B72" i="3"/>
  <c r="C72" i="3"/>
  <c r="D72" i="3"/>
  <c r="E72" i="3"/>
  <c r="F72" i="3"/>
  <c r="G72" i="3"/>
  <c r="A73" i="3"/>
  <c r="B73" i="3"/>
  <c r="C73" i="3"/>
  <c r="D73" i="3"/>
  <c r="E73" i="3"/>
  <c r="F73" i="3"/>
  <c r="G73" i="3"/>
  <c r="A74" i="3"/>
  <c r="B74" i="3"/>
  <c r="C74" i="3"/>
  <c r="D74" i="3"/>
  <c r="E74" i="3"/>
  <c r="F74" i="3"/>
  <c r="G74" i="3"/>
  <c r="A75" i="3"/>
  <c r="B75" i="3"/>
  <c r="C75" i="3"/>
  <c r="D75" i="3"/>
  <c r="E75" i="3"/>
  <c r="F75" i="3"/>
  <c r="G75" i="3"/>
  <c r="A76" i="3"/>
  <c r="B76" i="3"/>
  <c r="C76" i="3"/>
  <c r="D76" i="3"/>
  <c r="E76" i="3"/>
  <c r="F76" i="3"/>
  <c r="G76" i="3"/>
  <c r="A77" i="3"/>
  <c r="B77" i="3"/>
  <c r="C77" i="3"/>
  <c r="D77" i="3"/>
  <c r="E77" i="3"/>
  <c r="F77" i="3"/>
  <c r="G77" i="3"/>
  <c r="A78" i="3"/>
  <c r="B78" i="3"/>
  <c r="C78" i="3"/>
  <c r="D78" i="3"/>
  <c r="E78" i="3"/>
  <c r="F78" i="3"/>
  <c r="G78" i="3"/>
  <c r="A79" i="3"/>
  <c r="B79" i="3"/>
  <c r="C79" i="3"/>
  <c r="D79" i="3"/>
  <c r="E79" i="3"/>
  <c r="F79" i="3"/>
  <c r="G79" i="3"/>
  <c r="A80" i="3"/>
  <c r="B80" i="3"/>
  <c r="C80" i="3"/>
  <c r="D80" i="3"/>
  <c r="E80" i="3"/>
  <c r="F80" i="3"/>
  <c r="G80" i="3"/>
  <c r="A81" i="3"/>
  <c r="B81" i="3"/>
  <c r="C81" i="3"/>
  <c r="D81" i="3"/>
  <c r="E81" i="3"/>
  <c r="F81" i="3"/>
  <c r="G81" i="3"/>
  <c r="A82" i="3"/>
  <c r="B82" i="3"/>
  <c r="C82" i="3"/>
  <c r="D82" i="3"/>
  <c r="E82" i="3"/>
  <c r="F82" i="3"/>
  <c r="G82" i="3"/>
  <c r="A83" i="3"/>
  <c r="B83" i="3"/>
  <c r="C83" i="3"/>
  <c r="D83" i="3"/>
  <c r="E83" i="3"/>
  <c r="F83" i="3"/>
  <c r="G83" i="3"/>
  <c r="A84" i="3"/>
  <c r="B84" i="3"/>
  <c r="C84" i="3"/>
  <c r="D84" i="3"/>
  <c r="E84" i="3"/>
  <c r="F84" i="3"/>
  <c r="G84" i="3"/>
  <c r="A85" i="3"/>
  <c r="B85" i="3"/>
  <c r="C85" i="3"/>
  <c r="D85" i="3"/>
  <c r="E85" i="3"/>
  <c r="F85" i="3"/>
  <c r="G85" i="3"/>
  <c r="A86" i="3"/>
  <c r="B86" i="3"/>
  <c r="C86" i="3"/>
  <c r="D86" i="3"/>
  <c r="E86" i="3"/>
  <c r="F86" i="3"/>
  <c r="G86" i="3"/>
  <c r="A87" i="3"/>
  <c r="B87" i="3"/>
  <c r="C87" i="3"/>
  <c r="D87" i="3"/>
  <c r="E87" i="3"/>
  <c r="F87" i="3"/>
  <c r="G87" i="3"/>
  <c r="A88" i="3"/>
  <c r="B88" i="3"/>
  <c r="C88" i="3"/>
  <c r="D88" i="3"/>
  <c r="E88" i="3"/>
  <c r="F88" i="3"/>
  <c r="G88" i="3"/>
  <c r="A89" i="3"/>
  <c r="B89" i="3"/>
  <c r="C89" i="3"/>
  <c r="D89" i="3"/>
  <c r="E89" i="3"/>
  <c r="F89" i="3"/>
  <c r="G89" i="3"/>
  <c r="A90" i="3"/>
  <c r="B90" i="3"/>
  <c r="C90" i="3"/>
  <c r="D90" i="3"/>
  <c r="E90" i="3"/>
  <c r="F90" i="3"/>
  <c r="G90" i="3"/>
  <c r="A91" i="3"/>
  <c r="B91" i="3"/>
  <c r="C91" i="3"/>
  <c r="D91" i="3"/>
  <c r="E91" i="3"/>
  <c r="F91" i="3"/>
  <c r="G91" i="3"/>
  <c r="A92" i="3"/>
  <c r="B92" i="3"/>
  <c r="C92" i="3"/>
  <c r="D92" i="3"/>
  <c r="E92" i="3"/>
  <c r="F92" i="3"/>
  <c r="G92" i="3"/>
  <c r="A93" i="3"/>
  <c r="B93" i="3"/>
  <c r="C93" i="3"/>
  <c r="D93" i="3"/>
  <c r="E93" i="3"/>
  <c r="F93" i="3"/>
  <c r="G93" i="3"/>
  <c r="A94" i="3"/>
  <c r="B94" i="3"/>
  <c r="C94" i="3"/>
  <c r="D94" i="3"/>
  <c r="E94" i="3"/>
  <c r="F94" i="3"/>
  <c r="G94" i="3"/>
  <c r="A95" i="3"/>
  <c r="B95" i="3"/>
  <c r="C95" i="3"/>
  <c r="D95" i="3"/>
  <c r="E95" i="3"/>
  <c r="F95" i="3"/>
  <c r="G95" i="3"/>
  <c r="A96" i="3"/>
  <c r="B96" i="3"/>
  <c r="C96" i="3"/>
  <c r="D96" i="3"/>
  <c r="E96" i="3"/>
  <c r="F96" i="3"/>
  <c r="G96" i="3"/>
  <c r="A97" i="3"/>
  <c r="B97" i="3"/>
  <c r="C97" i="3"/>
  <c r="D97" i="3"/>
  <c r="E97" i="3"/>
  <c r="F97" i="3"/>
  <c r="G97" i="3"/>
  <c r="A98" i="3"/>
  <c r="B98" i="3"/>
  <c r="C98" i="3"/>
  <c r="D98" i="3"/>
  <c r="E98" i="3"/>
  <c r="F98" i="3"/>
  <c r="G98" i="3"/>
  <c r="A99" i="3"/>
  <c r="B99" i="3"/>
  <c r="C99" i="3"/>
  <c r="D99" i="3"/>
  <c r="E99" i="3"/>
  <c r="F99" i="3"/>
  <c r="G99" i="3"/>
  <c r="A100" i="3"/>
  <c r="B100" i="3"/>
  <c r="C100" i="3"/>
  <c r="D100" i="3"/>
  <c r="E100" i="3"/>
  <c r="F100" i="3"/>
  <c r="G100" i="3"/>
  <c r="A101" i="3"/>
  <c r="B101" i="3"/>
  <c r="C101" i="3"/>
  <c r="D101" i="3"/>
  <c r="E101" i="3"/>
  <c r="F101" i="3"/>
  <c r="G101" i="3"/>
  <c r="A102" i="3"/>
  <c r="B102" i="3"/>
  <c r="C102" i="3"/>
  <c r="D102" i="3"/>
  <c r="E102" i="3"/>
  <c r="F102" i="3"/>
  <c r="G102" i="3"/>
  <c r="A103" i="3"/>
  <c r="B103" i="3"/>
  <c r="C103" i="3"/>
  <c r="D103" i="3"/>
  <c r="E103" i="3"/>
  <c r="F103" i="3"/>
  <c r="G103" i="3"/>
  <c r="A104" i="3"/>
  <c r="B104" i="3"/>
  <c r="C104" i="3"/>
  <c r="D104" i="3"/>
  <c r="E104" i="3"/>
  <c r="F104" i="3"/>
  <c r="G104" i="3"/>
  <c r="A105" i="3"/>
  <c r="B105" i="3"/>
  <c r="C105" i="3"/>
  <c r="D105" i="3"/>
  <c r="E105" i="3"/>
  <c r="F105" i="3"/>
  <c r="G105" i="3"/>
  <c r="H3" i="3" l="1"/>
  <c r="H2" i="3"/>
  <c r="H4" i="3"/>
  <c r="J1" i="3"/>
  <c r="K1" i="3" s="1"/>
  <c r="L1" i="3" s="1"/>
  <c r="M1" i="3" s="1"/>
  <c r="N1" i="3" s="1"/>
  <c r="O1" i="3" s="1"/>
  <c r="P1" i="3" s="1"/>
  <c r="Q1" i="3" s="1"/>
  <c r="R1" i="3" s="1"/>
  <c r="S1" i="3" s="1"/>
  <c r="T1" i="3" s="1"/>
  <c r="J20" i="1" l="1"/>
  <c r="I20" i="1"/>
  <c r="I18" i="1" l="1"/>
  <c r="A1" i="6" s="1"/>
</calcChain>
</file>

<file path=xl/sharedStrings.xml><?xml version="1.0" encoding="utf-8"?>
<sst xmlns="http://schemas.openxmlformats.org/spreadsheetml/2006/main" count="1702" uniqueCount="1467">
  <si>
    <t>Fund</t>
  </si>
  <si>
    <t>Type</t>
  </si>
  <si>
    <t>Scenario</t>
  </si>
  <si>
    <t>Version</t>
  </si>
  <si>
    <t>Year</t>
  </si>
  <si>
    <t>Period</t>
  </si>
  <si>
    <t>On_Going</t>
  </si>
  <si>
    <t>One_Time</t>
  </si>
  <si>
    <t>Adj Budget</t>
  </si>
  <si>
    <t>Budget</t>
  </si>
  <si>
    <t>6M Forecast</t>
  </si>
  <si>
    <t>9M Forecast</t>
  </si>
  <si>
    <t>Dev0</t>
  </si>
  <si>
    <t>Dev1</t>
  </si>
  <si>
    <t>Dev2</t>
  </si>
  <si>
    <t>Dev3</t>
  </si>
  <si>
    <t>Dev4</t>
  </si>
  <si>
    <t>Reclass</t>
  </si>
  <si>
    <t>Active</t>
  </si>
  <si>
    <t>May</t>
  </si>
  <si>
    <t>Jun</t>
  </si>
  <si>
    <t>Jul</t>
  </si>
  <si>
    <t>Aug</t>
  </si>
  <si>
    <t>Sep</t>
  </si>
  <si>
    <t>Oct</t>
  </si>
  <si>
    <t>Nov</t>
  </si>
  <si>
    <t>Dec</t>
  </si>
  <si>
    <t>Jan</t>
  </si>
  <si>
    <t>Feb</t>
  </si>
  <si>
    <t>Mar</t>
  </si>
  <si>
    <t>Apr</t>
  </si>
  <si>
    <t>Department</t>
  </si>
  <si>
    <t>Program</t>
  </si>
  <si>
    <t>Project</t>
  </si>
  <si>
    <t>Natural Account</t>
  </si>
  <si>
    <t>Classification</t>
  </si>
  <si>
    <t>01 Operating</t>
  </si>
  <si>
    <t>03 Ancillaries</t>
  </si>
  <si>
    <t>9999 Purchased Asset Offset Department</t>
  </si>
  <si>
    <t>0012 Government Grants</t>
  </si>
  <si>
    <t>0013 Investment Income</t>
  </si>
  <si>
    <t>0014 Other Revenue</t>
  </si>
  <si>
    <t>0010 Tuition Fees</t>
  </si>
  <si>
    <t>0011 Incidental Fees</t>
  </si>
  <si>
    <t>1100 Education, Office of the Dean</t>
  </si>
  <si>
    <t>1200 Engineering, Office of the Dean</t>
  </si>
  <si>
    <t>1210 Civil &amp; Environmental Engineering, Department of</t>
  </si>
  <si>
    <t>1215 Electrical &amp; Computer Engineering, Department of</t>
  </si>
  <si>
    <t>1220 Mechanical, Automotive &amp; Materials Engineering, Department of</t>
  </si>
  <si>
    <t>1000 FAHSS, Office of the Dean</t>
  </si>
  <si>
    <t>1010 Communication, Media &amp; Film, Department of</t>
  </si>
  <si>
    <t>1015 Creative Arts, School of</t>
  </si>
  <si>
    <t>1020 Dramatic Arts, Department of</t>
  </si>
  <si>
    <t>1025 English Language &amp; Literature, Department of</t>
  </si>
  <si>
    <t>1030 History, Department of</t>
  </si>
  <si>
    <t>1035 Languages, Literature &amp; Cultures, Department of</t>
  </si>
  <si>
    <t>1040 Philosophy, Department of</t>
  </si>
  <si>
    <t>1045 Political Science, Department of</t>
  </si>
  <si>
    <t>1050 Psychology, Department of</t>
  </si>
  <si>
    <t>1055 Social Work, School of</t>
  </si>
  <si>
    <t>1060 Sociology, Anthropology &amp; Criminology, Department of</t>
  </si>
  <si>
    <t>1065 Women's &amp; Gender Studies Program</t>
  </si>
  <si>
    <t>1300 Human Kinetics, Office of the Dean</t>
  </si>
  <si>
    <t>1310 Kinesiology, Department of</t>
  </si>
  <si>
    <t>1400 Law, Office of the Dean</t>
  </si>
  <si>
    <t>2110 Medical Education, Office of</t>
  </si>
  <si>
    <t>1500 Nursing, Office of the Dean</t>
  </si>
  <si>
    <t>1700 Business, Odette School of</t>
  </si>
  <si>
    <t>1600 Science, Office of the Dean</t>
  </si>
  <si>
    <t>1610 Biological Sciences, Department of</t>
  </si>
  <si>
    <t>1615 Chemistry &amp; Biochemistry, Department of</t>
  </si>
  <si>
    <t>1620 Computer Science, School of</t>
  </si>
  <si>
    <t>1625 Earth Sciences, Department of</t>
  </si>
  <si>
    <t>1630 Mathematics &amp; Statistics, Department of</t>
  </si>
  <si>
    <t>1635 Physics, Department of</t>
  </si>
  <si>
    <t>1640 Economics, Department of</t>
  </si>
  <si>
    <t>2700 Vice-President, Planning &amp; Administration, Office of the</t>
  </si>
  <si>
    <t>2710 Financial Accounting &amp; Reporting, Department of</t>
  </si>
  <si>
    <t>2715 Budgets &amp; Financial Services, Department of</t>
  </si>
  <si>
    <t>2500 Vice-President, Human Resources</t>
  </si>
  <si>
    <t>2510 Health &amp; Safety, Office of</t>
  </si>
  <si>
    <t>2515 Chemical Control Centre</t>
  </si>
  <si>
    <t>2060 Athletics &amp; Recreation Services, Department of</t>
  </si>
  <si>
    <t>2065 Campus Recreation Services</t>
  </si>
  <si>
    <t>2070 Forge Fitness Centre</t>
  </si>
  <si>
    <t>2075 Sport Management</t>
  </si>
  <si>
    <t>2080 Varsity Sports Teams</t>
  </si>
  <si>
    <t>2085 St. Denis Centre</t>
  </si>
  <si>
    <t>0060 Central Administration</t>
  </si>
  <si>
    <t>2000 President, Office of the</t>
  </si>
  <si>
    <t>2001 Provost &amp; Vice-President, Academic, Office of the</t>
  </si>
  <si>
    <t>2190 Associate Vice President, Academic, Office of the</t>
  </si>
  <si>
    <t>2735 Facility Services, Department of</t>
  </si>
  <si>
    <t>2750 Planning, Design &amp; Construction</t>
  </si>
  <si>
    <t>2740 ECC</t>
  </si>
  <si>
    <t>2745 Repairs &amp; Maintenance Services</t>
  </si>
  <si>
    <t>2755 Environmental Services</t>
  </si>
  <si>
    <t>2100 Graduate Studies &amp; Research, Office of</t>
  </si>
  <si>
    <t>0050 Retiree Benefits Programs</t>
  </si>
  <si>
    <t>2725 Institutional Analysis, Office of</t>
  </si>
  <si>
    <t>2730 Legal Services, Office of</t>
  </si>
  <si>
    <t>2800 Human Rights, Equity &amp; Accessibility, Office of</t>
  </si>
  <si>
    <t>2820 University Secretariat, Office of the</t>
  </si>
  <si>
    <t>2830 Internal Audit, Office of</t>
  </si>
  <si>
    <t>2810 Public Affairs &amp; Communications, Department of</t>
  </si>
  <si>
    <t>2840 Campaign Office</t>
  </si>
  <si>
    <t>2850 Alumni Affairs &amp; Donor Communications, Office of</t>
  </si>
  <si>
    <t>2045 International Student Centre</t>
  </si>
  <si>
    <t>2180 Associate Vice-Provost, International Cooperation, Office of the</t>
  </si>
  <si>
    <t>2200 Vice-Provost, International, Office of the</t>
  </si>
  <si>
    <t>2210 English Language Development, Centre for (CELD)</t>
  </si>
  <si>
    <t>2220 Executive &amp; Professional Education, Centre for (CEPE)</t>
  </si>
  <si>
    <t>2450 Information Technology Services, Department of</t>
  </si>
  <si>
    <t>2475 ERP Project</t>
  </si>
  <si>
    <t>1410 Law Library</t>
  </si>
  <si>
    <t>2400 Leddy Library</t>
  </si>
  <si>
    <t>0015 Central Research Clearing</t>
  </si>
  <si>
    <t>2600 Vice-President, Research, Office of the</t>
  </si>
  <si>
    <t>2610 Research Services, Office of</t>
  </si>
  <si>
    <t>2615 Animal Care, Centre for</t>
  </si>
  <si>
    <t>2620 Cross Border Institute</t>
  </si>
  <si>
    <t>2625 Entrepreneurship, Practice &amp; Innovation Centre (EPICentre)</t>
  </si>
  <si>
    <t>2630 Great Lakes Institute for Environmental Research (GLIER)</t>
  </si>
  <si>
    <t>2635 Institute for Diagnostic Imaging Research</t>
  </si>
  <si>
    <t>2010 VP Student Experience</t>
  </si>
  <si>
    <t>2020 Student Advising Centre</t>
  </si>
  <si>
    <t>2025 Student Success Centre</t>
  </si>
  <si>
    <t>2030 Student Disability Services</t>
  </si>
  <si>
    <t>2035 Student Counselling Centre</t>
  </si>
  <si>
    <t>2040 Campus Police, Department of</t>
  </si>
  <si>
    <t>2050 Student Health Services</t>
  </si>
  <si>
    <t>2170 Associate Vice-President, Enrolment Management, Office of the</t>
  </si>
  <si>
    <t>2230 Liaison &amp; Student Recruitment, Office of</t>
  </si>
  <si>
    <t>2350 Registrar, Office of the</t>
  </si>
  <si>
    <t>2720 Student Awards Office</t>
  </si>
  <si>
    <t>2150 Centre for Teaching &amp; Learning (CTL)</t>
  </si>
  <si>
    <t>2160 Open Learning, Office of</t>
  </si>
  <si>
    <t>2300 Executive Director, Experiential Learning, Office of the</t>
  </si>
  <si>
    <t>3000 Campus Services, Department of</t>
  </si>
  <si>
    <t>3015 University Bookstore</t>
  </si>
  <si>
    <t>3020 Food Services, Department of</t>
  </si>
  <si>
    <t>3010 Parking Services, Office of</t>
  </si>
  <si>
    <t>3050 Residence Services, Department of</t>
  </si>
  <si>
    <t>00000 NA - Default</t>
  </si>
  <si>
    <t>00012 Government Grants</t>
  </si>
  <si>
    <t>00013 Investment Income</t>
  </si>
  <si>
    <t>27096 Internal Loan Interest</t>
  </si>
  <si>
    <t>00014 Other Revenue</t>
  </si>
  <si>
    <t>00010 Tuition Fees</t>
  </si>
  <si>
    <t>00011 Incidental Fees</t>
  </si>
  <si>
    <t>00100 FAHSS Unallocated Tuition</t>
  </si>
  <si>
    <t>00110 Education Unallocated Tuition</t>
  </si>
  <si>
    <t>00120 Engineering Unallocated Tuition</t>
  </si>
  <si>
    <t>00130 HK Unallocated Tuition</t>
  </si>
  <si>
    <t>00140 Law Unallocated Tuition</t>
  </si>
  <si>
    <t>00150 Nursing Unallocated Tuition</t>
  </si>
  <si>
    <t>00160 Science Unallocated Tuition</t>
  </si>
  <si>
    <t>00170 Business Unallocated Tuition</t>
  </si>
  <si>
    <t>11000 Office of the Dean Education</t>
  </si>
  <si>
    <t>11001 Masters of Education International</t>
  </si>
  <si>
    <t>11002 Principal's Course</t>
  </si>
  <si>
    <t>11003 Learning Resource Centre</t>
  </si>
  <si>
    <t>11004 Education - SWU students</t>
  </si>
  <si>
    <t>11005 Aboriginal On-Site Teaching</t>
  </si>
  <si>
    <t>11006 Aboriginal Off-Site Teaching</t>
  </si>
  <si>
    <t>11007 ERL Canada-China Conference</t>
  </si>
  <si>
    <t>11008 Reciprocal Learning Program</t>
  </si>
  <si>
    <t>11010 Continuing Education (Faculty of Ed)</t>
  </si>
  <si>
    <t>11011 Grad St On-line</t>
  </si>
  <si>
    <t>11012 Certificate Program Online Learning</t>
  </si>
  <si>
    <t>11098 Contingency-Education</t>
  </si>
  <si>
    <t>11009 Continuing Ed - IB Program</t>
  </si>
  <si>
    <t>12000 Office of the Dean Engineering</t>
  </si>
  <si>
    <t>12001 E.N.D.S.</t>
  </si>
  <si>
    <t>12002 Assoc. Dean, Academic-Engineering</t>
  </si>
  <si>
    <t>12003 Aerospace</t>
  </si>
  <si>
    <t>12004 RC-Integrated Microsystems</t>
  </si>
  <si>
    <t>12005 Master of Engineering</t>
  </si>
  <si>
    <t>12006 WinOne</t>
  </si>
  <si>
    <t>12007 CEPE MEng Auto</t>
  </si>
  <si>
    <t>12010 CFD2017 Conference</t>
  </si>
  <si>
    <t>12011 IEEE 2017 Conference</t>
  </si>
  <si>
    <t>12013 Engineering Research Stimulus Fund</t>
  </si>
  <si>
    <t>12014 3E Fund - Teach &amp; Leadership</t>
  </si>
  <si>
    <t>12015 OPA Energy Management</t>
  </si>
  <si>
    <t>12016 BEng Tech</t>
  </si>
  <si>
    <t>12017 Engineering Outreach</t>
  </si>
  <si>
    <t>12018 ENG Major Gift Operations</t>
  </si>
  <si>
    <t>12019 Master of Engineering Mgmt</t>
  </si>
  <si>
    <t>12020 MEM</t>
  </si>
  <si>
    <t>12021 CEI Upgrade</t>
  </si>
  <si>
    <t>12022 Engineering Common Curriculum</t>
  </si>
  <si>
    <t>12024 Chair-Design</t>
  </si>
  <si>
    <t>12098 Contingency-Engineering</t>
  </si>
  <si>
    <t>12100 Department of Civil &amp; Environmental Engineering</t>
  </si>
  <si>
    <t>12101 Civil - Prof.&amp;Grad Studies</t>
  </si>
  <si>
    <t>12102 Civil - Capstone Design</t>
  </si>
  <si>
    <t>12150 Department of Electrical &amp; Computer Engineering</t>
  </si>
  <si>
    <t>12151 Electrical - Capstone Design</t>
  </si>
  <si>
    <t>12152 Electrical-Prof&amp;Grad Studies</t>
  </si>
  <si>
    <t>12200 Department of Mechanical, Automotive &amp; Materials Engineering</t>
  </si>
  <si>
    <t>12201 Mechatronics Seminar</t>
  </si>
  <si>
    <t>12202 MAME - Capstone Design</t>
  </si>
  <si>
    <t>00602 Faculty Budget Development</t>
  </si>
  <si>
    <t>20015 Miscellaneous Academic</t>
  </si>
  <si>
    <t>10000 Office of the Dean FAHSS</t>
  </si>
  <si>
    <t>10001 Digital Journalism</t>
  </si>
  <si>
    <t>10002 Humanities Research Group</t>
  </si>
  <si>
    <t>10003 Interfaculty Programs</t>
  </si>
  <si>
    <t>10004 Transition to University Learning</t>
  </si>
  <si>
    <t>10005 PhD in Argumentation</t>
  </si>
  <si>
    <t>10006 Major Gift Officer</t>
  </si>
  <si>
    <t>10007 Interdisciplinary Conference</t>
  </si>
  <si>
    <t>10010 Aviation</t>
  </si>
  <si>
    <t>10013 Mobile Production DJ</t>
  </si>
  <si>
    <t>10015 J. Albanese Lab</t>
  </si>
  <si>
    <t>10016 Anthrozoology</t>
  </si>
  <si>
    <t>10098 Contingency-FAHSS</t>
  </si>
  <si>
    <t>10100 Department of Communication, Media &amp; Film</t>
  </si>
  <si>
    <t>10150 School of Creative Arts</t>
  </si>
  <si>
    <t>10151 Visual Arts (VABE)</t>
  </si>
  <si>
    <t>10152 Ctr Research/Creative</t>
  </si>
  <si>
    <t>10200 Department of Dramatic Arts</t>
  </si>
  <si>
    <t>10201 Changing the Odds</t>
  </si>
  <si>
    <t>10202 Drama Productions</t>
  </si>
  <si>
    <t>10250 Department of English Language &amp; Literature</t>
  </si>
  <si>
    <t>10300 Department of History</t>
  </si>
  <si>
    <t>10301 Windsor Military Studies</t>
  </si>
  <si>
    <t>10302 History MA Distance</t>
  </si>
  <si>
    <t>10350 Department of Languages, Literature &amp; Cultures</t>
  </si>
  <si>
    <t>10400 Department of Philosophy</t>
  </si>
  <si>
    <t>10450 Department of Political Science</t>
  </si>
  <si>
    <t>10451 MA Internship</t>
  </si>
  <si>
    <t>10452 Poli. Sci. Model UN Conference</t>
  </si>
  <si>
    <t>10500 Department of Psychology</t>
  </si>
  <si>
    <t>10501 Psychological Services &amp; Research Centre</t>
  </si>
  <si>
    <t>10550 School of Social Work</t>
  </si>
  <si>
    <t>10551 CEPE MSW Off Campus</t>
  </si>
  <si>
    <t>10600 Department of Sociology, Anthropology &amp; Criminology</t>
  </si>
  <si>
    <t>10650 Women's &amp; Gender Studies</t>
  </si>
  <si>
    <t>10303 New France Borderlands Conference</t>
  </si>
  <si>
    <t>10502 Child Assessment</t>
  </si>
  <si>
    <t>10503 Adult Assessment</t>
  </si>
  <si>
    <t>10504 Neuro Assessment</t>
  </si>
  <si>
    <t>13000 Office of the Dean Human Kinetics</t>
  </si>
  <si>
    <t>13001 MGO - HK</t>
  </si>
  <si>
    <t>13003 HK - Research/Equipment</t>
  </si>
  <si>
    <t>13004 HK - Marketing</t>
  </si>
  <si>
    <t>13005 Human Performance</t>
  </si>
  <si>
    <t>13006 Int'l Campus Rec</t>
  </si>
  <si>
    <t>13007 Adapted Physical Exercise</t>
  </si>
  <si>
    <t>13008 Lancer Support &amp; Mentoring</t>
  </si>
  <si>
    <t>13009 Student Life Skills Challenge</t>
  </si>
  <si>
    <t>13010 UWorkItOut Uwin</t>
  </si>
  <si>
    <t>13098 Contingency-Human Kinetics</t>
  </si>
  <si>
    <t>13100 Department of Kinesiology</t>
  </si>
  <si>
    <t>14000 Office of the Dean Law</t>
  </si>
  <si>
    <t>14001 Community Legal Aid</t>
  </si>
  <si>
    <t>14002 Campus Moves Legal Clinics</t>
  </si>
  <si>
    <t>14003 LLM Program</t>
  </si>
  <si>
    <t>14004 EAAA Project</t>
  </si>
  <si>
    <t>14005 JD Conversion</t>
  </si>
  <si>
    <t>14006 Clinical Skills</t>
  </si>
  <si>
    <t>14007 Poverty &amp;Social Political Externship</t>
  </si>
  <si>
    <t>14008 Alternate Career Serv</t>
  </si>
  <si>
    <t>14009 Law Clinical Skills Training</t>
  </si>
  <si>
    <t>14010 Copyright Users Conference</t>
  </si>
  <si>
    <t>14011 Law - JDUDM Program</t>
  </si>
  <si>
    <t>14098 Contingency-Law</t>
  </si>
  <si>
    <t>21100 Office of Medical Education</t>
  </si>
  <si>
    <t>21101 Medical School Reserves</t>
  </si>
  <si>
    <t>21102 SWOMEN-Medical Education</t>
  </si>
  <si>
    <t>15000 Office of the Dean Nursing</t>
  </si>
  <si>
    <t>15001 Primary Care Nurse Prac.Prog</t>
  </si>
  <si>
    <t>15002 Patient Safety</t>
  </si>
  <si>
    <t>15003 Nursing Research Fund</t>
  </si>
  <si>
    <t>15004 Nursing Research Conference</t>
  </si>
  <si>
    <t>15005 Nursing Clinical Therapy</t>
  </si>
  <si>
    <t>15007 Nursing Labs</t>
  </si>
  <si>
    <t>15098 Contingency-Nursing</t>
  </si>
  <si>
    <t>17000 Odette School of Business</t>
  </si>
  <si>
    <t>17001 Odette Career Services</t>
  </si>
  <si>
    <t>17002 Odette Integrated MBA Program</t>
  </si>
  <si>
    <t>17003 CEPE MOM</t>
  </si>
  <si>
    <t>17004 MBA Application Fee</t>
  </si>
  <si>
    <t>17005 Odette/Peddie Debate Team</t>
  </si>
  <si>
    <t>17006 AACSB Accreditation</t>
  </si>
  <si>
    <t>17007 Odette Promo Funds - OSB</t>
  </si>
  <si>
    <t>17008 OSB - AACSB Accreditation</t>
  </si>
  <si>
    <t>17009 OSB Open Learning</t>
  </si>
  <si>
    <t>17010 OSB Faculty Development Fund</t>
  </si>
  <si>
    <t>17011 Odette - Trade Room</t>
  </si>
  <si>
    <t>17012 EPI Centre</t>
  </si>
  <si>
    <t>17013 MBA - Prof Acctg Designation</t>
  </si>
  <si>
    <t>17014 MBA - Managers &amp; Professionals</t>
  </si>
  <si>
    <t>17015 Accounting Online</t>
  </si>
  <si>
    <t>17016 Odette Leadership Symposium</t>
  </si>
  <si>
    <t>17017 CA Bridge Program</t>
  </si>
  <si>
    <t>17019 World Health Innovation Network</t>
  </si>
  <si>
    <t>17020 OSB Student Experience</t>
  </si>
  <si>
    <t>17098 Contingency-Odette SB</t>
  </si>
  <si>
    <t>16000 Office of the Dean Science</t>
  </si>
  <si>
    <t>16001 Science Graduate &amp; Research Expenses</t>
  </si>
  <si>
    <t>16002 Science Debt Repayment</t>
  </si>
  <si>
    <t>16003 MGO - Science/Campaigns</t>
  </si>
  <si>
    <t>16004 FIRST Robotics</t>
  </si>
  <si>
    <t>16005 Science Olympiad</t>
  </si>
  <si>
    <t>16006 Forensics Programs</t>
  </si>
  <si>
    <t>16007 Let's Talk Science</t>
  </si>
  <si>
    <t>16008 Science Rendezvous</t>
  </si>
  <si>
    <t>16009 TIFS Conference</t>
  </si>
  <si>
    <t>16010 UWIN Science Academy</t>
  </si>
  <si>
    <t>16011 USCI Network</t>
  </si>
  <si>
    <t>16012 Canadian Center for Alternative (CCAM) Conference</t>
  </si>
  <si>
    <t>16013 Science Undergraduate Expenses</t>
  </si>
  <si>
    <t>16098 Contingency-Science</t>
  </si>
  <si>
    <t>16100 Department of Biological Sciences</t>
  </si>
  <si>
    <t>16101 WCRG (Windsor Cancer) Conferences</t>
  </si>
  <si>
    <t>16150 Department of Chemistry &amp; Biochemistry</t>
  </si>
  <si>
    <t>16151 Nuclear Magnetic Res. (NMR)</t>
  </si>
  <si>
    <t>16152 MALDI-TOF Mass Spectrometer</t>
  </si>
  <si>
    <t>16153 Master of Materials Engineering Chemistry</t>
  </si>
  <si>
    <t>16154 Master of Medical Biotechnolgy</t>
  </si>
  <si>
    <t>16155 CNOS Conference</t>
  </si>
  <si>
    <t>16200 School of Computer Science</t>
  </si>
  <si>
    <t>16201 Computer Science - MAC</t>
  </si>
  <si>
    <t>16202 Masters of Applied Computing</t>
  </si>
  <si>
    <t>16203 Computer Science for Girls</t>
  </si>
  <si>
    <t>16250 Department of Earth Sciences</t>
  </si>
  <si>
    <t>16300 Department of Mathematics &amp; Statistics</t>
  </si>
  <si>
    <t>16301 Math Competitions</t>
  </si>
  <si>
    <t>16302 Masters of Actuarial Science</t>
  </si>
  <si>
    <t>16350 Physics, Department of</t>
  </si>
  <si>
    <t>16400 Department of Economics</t>
  </si>
  <si>
    <t>16401 Master of Appl Economic Policy</t>
  </si>
  <si>
    <t>27000 Office of the Vice-President Planning &amp; Administration</t>
  </si>
  <si>
    <t>27001 Misc.- VP-Planning &amp; Admin</t>
  </si>
  <si>
    <t>27002 C.A.W. Student Centre</t>
  </si>
  <si>
    <t>27003 I.D. Cards</t>
  </si>
  <si>
    <t>27030 PAEC Development Fund</t>
  </si>
  <si>
    <t>27032 Let's Talk About the Future</t>
  </si>
  <si>
    <t>27098 Contingency-VP Admin</t>
  </si>
  <si>
    <t>27100 Department of Financial Accounting &amp; Reporting (FAR)</t>
  </si>
  <si>
    <t>27101 Allocated Interest</t>
  </si>
  <si>
    <t>27102 Deferred Maintenance Strategy</t>
  </si>
  <si>
    <t>27103 Summer Student Employment Prog</t>
  </si>
  <si>
    <t>27104 Misc. Dir. Finance (old 19405)</t>
  </si>
  <si>
    <t>27105 Series B Bond</t>
  </si>
  <si>
    <t>27150 Department of Budgets &amp; Financial Services (BFS)</t>
  </si>
  <si>
    <t>27151 Bulkstores</t>
  </si>
  <si>
    <t>25000 Office of the Vice-President Human Resources</t>
  </si>
  <si>
    <t>25001 Misc VP HR-Labour Relations</t>
  </si>
  <si>
    <t>25002 Misc VP HR-Recruitment</t>
  </si>
  <si>
    <t>25003 Misc VP HR - Central Costs</t>
  </si>
  <si>
    <t>25004 Employee Engagement</t>
  </si>
  <si>
    <t>25005 Foster Employee Engagement</t>
  </si>
  <si>
    <t>25006 Human Resources Software Package</t>
  </si>
  <si>
    <t>25100 Office of Health &amp; Safety</t>
  </si>
  <si>
    <t>25150 Chemical Control Centre</t>
  </si>
  <si>
    <t>25151 Chem.Control - ReSale</t>
  </si>
  <si>
    <t>25152 CCC - Safety Training</t>
  </si>
  <si>
    <t>20600 Department of Athletics &amp; Recreation Services</t>
  </si>
  <si>
    <t>20601 ARS Offices</t>
  </si>
  <si>
    <t>20602 Sports Therapy</t>
  </si>
  <si>
    <t>20603 ARS Annual Banquet</t>
  </si>
  <si>
    <t>20604 Sports Team Excellence Fund</t>
  </si>
  <si>
    <t>20605 Athletics (U of W Support)</t>
  </si>
  <si>
    <t>20606 Summer Sports Camp</t>
  </si>
  <si>
    <t>20650 Campus Recreation Services</t>
  </si>
  <si>
    <t>20651 Instructional Campus Rec</t>
  </si>
  <si>
    <t>20652 Intramural Campus Rec</t>
  </si>
  <si>
    <t>20654 Forge-Always New Fund</t>
  </si>
  <si>
    <t>20655 Varsity Camps</t>
  </si>
  <si>
    <t>20656 General Interest Camps</t>
  </si>
  <si>
    <t>20700 Forge Fitness Centre</t>
  </si>
  <si>
    <t>20750 Sport Management</t>
  </si>
  <si>
    <t>20751 Sports Information</t>
  </si>
  <si>
    <t>20752 Sports Marketing</t>
  </si>
  <si>
    <t>20800 Varsity Sports Teams</t>
  </si>
  <si>
    <t>20801 Men's Basketball</t>
  </si>
  <si>
    <t>20802 Women's Volleyball</t>
  </si>
  <si>
    <t>20803 Women's Basketball</t>
  </si>
  <si>
    <t>20804 Football</t>
  </si>
  <si>
    <t>20805 Cross Country</t>
  </si>
  <si>
    <t>20806 Track &amp; Field</t>
  </si>
  <si>
    <t>20807 Men's Volleyball</t>
  </si>
  <si>
    <t>20808 Women's Hockey</t>
  </si>
  <si>
    <t>20809 Men's Hockey</t>
  </si>
  <si>
    <t>20810 Women's Soccer</t>
  </si>
  <si>
    <t>20811 Men's Soccer</t>
  </si>
  <si>
    <t>20850 St. Denis Centre</t>
  </si>
  <si>
    <t>20852 St. Denis Concession</t>
  </si>
  <si>
    <t>00060 Central Administration</t>
  </si>
  <si>
    <t>00601 Central Contingencies - Budget</t>
  </si>
  <si>
    <t>00698 Central Contingencies</t>
  </si>
  <si>
    <t>00699 Central Admin Balancing</t>
  </si>
  <si>
    <t>27018 Appropriations</t>
  </si>
  <si>
    <t>10099 FAHSS Balancing</t>
  </si>
  <si>
    <t>11099 Education Balancing</t>
  </si>
  <si>
    <t>12099 Engineering Balancing</t>
  </si>
  <si>
    <t>13099 HK Balancing</t>
  </si>
  <si>
    <t>14099 Law Balancing</t>
  </si>
  <si>
    <t>15099 Nursing Balancing</t>
  </si>
  <si>
    <t>16099 Science Balancing</t>
  </si>
  <si>
    <t>17099 Business Balancing</t>
  </si>
  <si>
    <t>01000 Office of the President</t>
  </si>
  <si>
    <t>01001 Special Events</t>
  </si>
  <si>
    <t>01002 Recruitment - MLSE Initiative</t>
  </si>
  <si>
    <t>01003 The Promise Marketing Campaign</t>
  </si>
  <si>
    <t>01005 United Way</t>
  </si>
  <si>
    <t>01006 Academic Admin Development</t>
  </si>
  <si>
    <t>20010 Office of the Provost &amp; VP Academic</t>
  </si>
  <si>
    <t>20011 Academic Commitments</t>
  </si>
  <si>
    <t>20012 Faculty Recruitment</t>
  </si>
  <si>
    <t>20013 Contingency-Provost</t>
  </si>
  <si>
    <t>20014 Strategic Enrolment Mgmt (SEM)</t>
  </si>
  <si>
    <t>20018 Curriculum Development Fund</t>
  </si>
  <si>
    <t>21900 Office of the Associate Vice President, Academic</t>
  </si>
  <si>
    <t>13002 Human Kinetics - Growth Plan</t>
  </si>
  <si>
    <t>27009 Bond Credit Rating Process Exp</t>
  </si>
  <si>
    <t>27010 ITEC Lease</t>
  </si>
  <si>
    <t>27012 Capital Project Financing</t>
  </si>
  <si>
    <t>27013 Bond 2005</t>
  </si>
  <si>
    <t>27014 Bond 2006-Student Component</t>
  </si>
  <si>
    <t>27019 Finance Space Upgrade</t>
  </si>
  <si>
    <t>27021 Campus Space Studies</t>
  </si>
  <si>
    <t>27022 Lancer Sport&amp;Recreation Centre</t>
  </si>
  <si>
    <t>27023 Assumption A/V &amp; Carpet</t>
  </si>
  <si>
    <t>27024 CAWSC Visioning Project</t>
  </si>
  <si>
    <t>27025 One-Stop Student Services</t>
  </si>
  <si>
    <t>27026 Downtown Initiatives-TBQ</t>
  </si>
  <si>
    <t>27027 Property Costs-Operating</t>
  </si>
  <si>
    <t>27095 Internal Financing</t>
  </si>
  <si>
    <t>27097 Operating Internal Loan</t>
  </si>
  <si>
    <t>27302 Insurance Premiums and Claims</t>
  </si>
  <si>
    <t>27350 Physical Plant Operations</t>
  </si>
  <si>
    <t>27351 Downtown Property Management</t>
  </si>
  <si>
    <t>27352 Space Planning Operating</t>
  </si>
  <si>
    <t>27400 Energy Conversion Centre</t>
  </si>
  <si>
    <t>27401 Heat, Water &amp; Electricity</t>
  </si>
  <si>
    <t>27402 ECC - Turbine Account</t>
  </si>
  <si>
    <t>27450 Repairs &amp; Maintenance</t>
  </si>
  <si>
    <t>27451 Repairs &amp; Maint. - Plumbing</t>
  </si>
  <si>
    <t>27452 Repairs &amp; Maint. - Carpentry</t>
  </si>
  <si>
    <t>27453 Repairs &amp; Maint. - Electrical</t>
  </si>
  <si>
    <t>27454 Repairs &amp; Maint. - Lock</t>
  </si>
  <si>
    <t>27455 Stores/Receiving</t>
  </si>
  <si>
    <t>27456 Key Control Software</t>
  </si>
  <si>
    <t>27457 Costs - New Buildings</t>
  </si>
  <si>
    <t>27458 Stadium Light Maintenance</t>
  </si>
  <si>
    <t>27459 Mould Abatement</t>
  </si>
  <si>
    <t>27460 Distribution Services</t>
  </si>
  <si>
    <t>27461 St Denis Cap Fee Renov</t>
  </si>
  <si>
    <t>27462 Campus Moves</t>
  </si>
  <si>
    <t>27500 Planning, Design &amp; Construction</t>
  </si>
  <si>
    <t>27550 Environmental Services (Grounds)</t>
  </si>
  <si>
    <t>27551 Custodial</t>
  </si>
  <si>
    <t>27552 Grounds</t>
  </si>
  <si>
    <t>27553 Downtown Property Management</t>
  </si>
  <si>
    <t>00603 Strategic Priority Fund</t>
  </si>
  <si>
    <t>01004 Research Activity Fund</t>
  </si>
  <si>
    <t>20016 Prior Year Positions</t>
  </si>
  <si>
    <t>20017 Enrolment Stimulus Fund</t>
  </si>
  <si>
    <t>20115 Student Experience Fund</t>
  </si>
  <si>
    <t>24751 ERP Fund</t>
  </si>
  <si>
    <t>26006 Research Stimulus Fund</t>
  </si>
  <si>
    <t>27031 Deferred Maintenance Fund</t>
  </si>
  <si>
    <t>21000 Office of Graduate Studies &amp; Research</t>
  </si>
  <si>
    <t>21001 GA/TA Health Benefits</t>
  </si>
  <si>
    <t>21002 IQAP</t>
  </si>
  <si>
    <t>21003 Contingency-GSR</t>
  </si>
  <si>
    <t>21004 Document Management</t>
  </si>
  <si>
    <t>21005 Grad Student Conference Travel Support</t>
  </si>
  <si>
    <t>21006 UOFW 3MT Competition</t>
  </si>
  <si>
    <t>21009 Electronic Grad</t>
  </si>
  <si>
    <t>21010 GA/TA Network</t>
  </si>
  <si>
    <t>00050 Retiree Benefits Program</t>
  </si>
  <si>
    <t>00500 Retiree Benefits - Faculty</t>
  </si>
  <si>
    <t>00501 Retiree Benefits -Admin</t>
  </si>
  <si>
    <t>00502 Retiree Benefits-Exec</t>
  </si>
  <si>
    <t>00503 Retirees Benefits-Faculty VER</t>
  </si>
  <si>
    <t>00504 Retirees Benefits-Admin-VER</t>
  </si>
  <si>
    <t>00505 Retirees Benefits-Faculty ER</t>
  </si>
  <si>
    <t>00506 Retirees Benefits-Admin-ER</t>
  </si>
  <si>
    <t>00507 Retirees Benefits-Exec ER</t>
  </si>
  <si>
    <t>00508 Surviving Spouse Ben-Faculty</t>
  </si>
  <si>
    <t>00509 Surviving Spouse Ben-Admin</t>
  </si>
  <si>
    <t>00510 Surviving Spouse Ben-Exec</t>
  </si>
  <si>
    <t>22209 CEE Program Profit</t>
  </si>
  <si>
    <t>27004 External Institutional Costs</t>
  </si>
  <si>
    <t>27005 Centrally Funded Positions (Continuance costs)</t>
  </si>
  <si>
    <t>27006 Internal Institutional Costs</t>
  </si>
  <si>
    <t>27008 Green Corridor</t>
  </si>
  <si>
    <t>27011 Payroll Pension Account</t>
  </si>
  <si>
    <t>27015 Innovation Centre Lease</t>
  </si>
  <si>
    <t>27016 FIPPA</t>
  </si>
  <si>
    <t>27028 Stud. Anc. Serv Resource Sched</t>
  </si>
  <si>
    <t>27029 IBLS Project-Windsor Airport</t>
  </si>
  <si>
    <t>27250 Office of Institutional Analysis</t>
  </si>
  <si>
    <t>27251 CGPSS Survey</t>
  </si>
  <si>
    <t>27252 Employment Survey</t>
  </si>
  <si>
    <t>27253 International Survey</t>
  </si>
  <si>
    <t>27254 NSSE Survey</t>
  </si>
  <si>
    <t>27300 Office of Legal Services</t>
  </si>
  <si>
    <t>27301 Legal and Professional Fees</t>
  </si>
  <si>
    <t>28000 Office of Human Rights, Equity &amp; Accessibility</t>
  </si>
  <si>
    <t>28001 Celebration of Nations</t>
  </si>
  <si>
    <t>28002 Accessibility Awareness Day</t>
  </si>
  <si>
    <t>28003 Emplyee Accomodation</t>
  </si>
  <si>
    <t>28004 Misc. Dir. OHREA</t>
  </si>
  <si>
    <t>28200 Office of the University Secretariat</t>
  </si>
  <si>
    <t>28201 Presidential Search</t>
  </si>
  <si>
    <t>28300 Office of Internal Audit</t>
  </si>
  <si>
    <t>28100 Department of Public Affairs &amp; Communications</t>
  </si>
  <si>
    <t>28101 UofW Marketing/Branding</t>
  </si>
  <si>
    <t>28400 University Campaign Office</t>
  </si>
  <si>
    <t>28500 Office of Alumni Affairs &amp; Donor Communications</t>
  </si>
  <si>
    <t>28501 Annual Giving</t>
  </si>
  <si>
    <t>20450 International Student Centre</t>
  </si>
  <si>
    <t>20451 Int'l Student Crt-WISE Prog.</t>
  </si>
  <si>
    <t>20452 Student-Foreign Exchange</t>
  </si>
  <si>
    <t>20453 Windsor International</t>
  </si>
  <si>
    <t>21800 Office of the Associate Vice-Provost, International Cooperation</t>
  </si>
  <si>
    <t>21801 IPSSP SUES</t>
  </si>
  <si>
    <t>21802 IPSSP BISTU</t>
  </si>
  <si>
    <t>21803 IPSSP CIT</t>
  </si>
  <si>
    <t>21804 IPSSP Profit</t>
  </si>
  <si>
    <t>22000 Office of the Vice-Provost, International</t>
  </si>
  <si>
    <t>22002 International Recruitment</t>
  </si>
  <si>
    <t>22100 English Language Development, Centre for (CELD)</t>
  </si>
  <si>
    <t>22200 Office of the Executive &amp; Professional Education, Centre for (CEPE)</t>
  </si>
  <si>
    <t>22201 CEPE Recruitment</t>
  </si>
  <si>
    <t>22202 CEPE Workshops</t>
  </si>
  <si>
    <t>22203 CEPE SASTRA (Eng)</t>
  </si>
  <si>
    <t>22204 CEPE - MEDI</t>
  </si>
  <si>
    <t>22205 CEPE Master of Medical Biotech</t>
  </si>
  <si>
    <t>22206 CEPE Master of Applied Computing</t>
  </si>
  <si>
    <t>22207 CEPE Master of Appl Econ Policy</t>
  </si>
  <si>
    <t>22208 CEPE Master of Actuarial Science</t>
  </si>
  <si>
    <t>24500 Department of Information Technology Services</t>
  </si>
  <si>
    <t>24501 Telecomm Equip Repl Fund</t>
  </si>
  <si>
    <t>24502 Telephone</t>
  </si>
  <si>
    <t>24503 Wireless internet costs</t>
  </si>
  <si>
    <t>24504 Media &amp; Education Technologies, Department of</t>
  </si>
  <si>
    <t>24505 Enterprise Systems Maintenance - central account</t>
  </si>
  <si>
    <t>24506 IT Steering Priority Fund - central account</t>
  </si>
  <si>
    <t>24508 University Convocations</t>
  </si>
  <si>
    <t>24509 ITS-Firewall/Security</t>
  </si>
  <si>
    <t>24510 SAN Disk &amp; Server Upgrades</t>
  </si>
  <si>
    <t>24511 DLGL Training</t>
  </si>
  <si>
    <t>24512 Campus Technology Day</t>
  </si>
  <si>
    <t>24513 LMS Implementation</t>
  </si>
  <si>
    <t>24514 ITS Real Time System</t>
  </si>
  <si>
    <t>24515 CSCI - Cntr for Smart Comm Innov</t>
  </si>
  <si>
    <t>24516 ITS Equip Replacement Fund</t>
  </si>
  <si>
    <t>24517 Senate DataBase Project</t>
  </si>
  <si>
    <t>24518 Interprof Infrastructure Fund</t>
  </si>
  <si>
    <t>24519 HR Time and Attendance System</t>
  </si>
  <si>
    <t>24520 HR Interface Greenshield UofW</t>
  </si>
  <si>
    <t>24750 ERP Project</t>
  </si>
  <si>
    <t>27020 VIP Optimization</t>
  </si>
  <si>
    <t>14100 Law Library</t>
  </si>
  <si>
    <t>24000 Leddy Library</t>
  </si>
  <si>
    <t>24001 Library-Serials &amp; Monographs</t>
  </si>
  <si>
    <t>24002 Contingency-Leddy Library</t>
  </si>
  <si>
    <t>24003 Library Program International Student</t>
  </si>
  <si>
    <t>24004 Etextbooks</t>
  </si>
  <si>
    <t>00015 Central Research Clearing</t>
  </si>
  <si>
    <t>27007 Institutional Overhead</t>
  </si>
  <si>
    <t>26000 Office of the Vice-President Research</t>
  </si>
  <si>
    <t>26001 VP Research-Matching Fund</t>
  </si>
  <si>
    <t>26002 SPF for Research</t>
  </si>
  <si>
    <t>26003 Academic Supplementary Travel</t>
  </si>
  <si>
    <t>26004 Internal Grants</t>
  </si>
  <si>
    <t>26005 Technology Transfer</t>
  </si>
  <si>
    <t>26007 Research Commercialization</t>
  </si>
  <si>
    <t>26008 Research Ethics Board</t>
  </si>
  <si>
    <t>26098 Contingency - VP Research</t>
  </si>
  <si>
    <t>26100 Office of Research Services</t>
  </si>
  <si>
    <t>26101 Environmental SEM</t>
  </si>
  <si>
    <t>26102 Aquatic Research Facility</t>
  </si>
  <si>
    <t>26103 Environmental - Genomics</t>
  </si>
  <si>
    <t>26150 Centre for Animal Care</t>
  </si>
  <si>
    <t>26200 Cross Border Institute</t>
  </si>
  <si>
    <t>26201 Cross Border Institute (legacy trust)</t>
  </si>
  <si>
    <t>26250 Entrepreneurship, Practice &amp; Innovation Centre (EPICentre)</t>
  </si>
  <si>
    <t>26300 Great Lakes Institute for Environmental Research (GLIER)</t>
  </si>
  <si>
    <t>26301 Lab-Metal</t>
  </si>
  <si>
    <t>26302 GLIER - 2001 GMC truck</t>
  </si>
  <si>
    <t>26303 GLIER Vehicle 2011</t>
  </si>
  <si>
    <t>26304 GLIER 2012 Ford F150 truck</t>
  </si>
  <si>
    <t>26305 Lab-Organic</t>
  </si>
  <si>
    <t>26350 Institute for Diagnostic Imaging Research (IDIR)</t>
  </si>
  <si>
    <t>26306 Environmental - Genomics</t>
  </si>
  <si>
    <t>26307 Environmental SEM</t>
  </si>
  <si>
    <t>26308 Aquatic Research Facility</t>
  </si>
  <si>
    <t>00600 Budget Development</t>
  </si>
  <si>
    <t>12008 Technical Support Centre</t>
  </si>
  <si>
    <t>12009 Natural Gas &amp; Hydrogen Storage</t>
  </si>
  <si>
    <t>12012 Off-Shore Energy Storage 2017</t>
  </si>
  <si>
    <t>21901 Intervention Program - Assault</t>
  </si>
  <si>
    <t>21903 Sexual Misconduct Response</t>
  </si>
  <si>
    <t>22001 Continuing Education</t>
  </si>
  <si>
    <t>22003 Continuing Ed - IB Program</t>
  </si>
  <si>
    <t>20100 Office of the Associate Vice-President, Student Experience</t>
  </si>
  <si>
    <t>20101 Academic Services</t>
  </si>
  <si>
    <t>20102 Environmental Advocate Office</t>
  </si>
  <si>
    <t>20103 Aboriginal Education</t>
  </si>
  <si>
    <t>20104 UWill Discover!</t>
  </si>
  <si>
    <t>20105 Outstanding Scholars Support</t>
  </si>
  <si>
    <t>20107 Nin Inawanidimin Conference</t>
  </si>
  <si>
    <t>20108 WUSC Student Refugee Program</t>
  </si>
  <si>
    <t>20109 Univ Support - Student Events</t>
  </si>
  <si>
    <t>20110 BUILD Program</t>
  </si>
  <si>
    <t>20111 VPSI Contingency</t>
  </si>
  <si>
    <t>20113 Windsor International</t>
  </si>
  <si>
    <t>20114 3rd Year Nice</t>
  </si>
  <si>
    <t>20117 Mental Health Support</t>
  </si>
  <si>
    <t>20199 Contingency-SAS</t>
  </si>
  <si>
    <t>20200 Student Advising Centre</t>
  </si>
  <si>
    <t>20250 Student Success Centre</t>
  </si>
  <si>
    <t>20251 STEPS</t>
  </si>
  <si>
    <t>20252 First Generation Retention</t>
  </si>
  <si>
    <t>20253 Academic Writing Needs Support</t>
  </si>
  <si>
    <t>20254 Transition Support Fund</t>
  </si>
  <si>
    <t>20255 UWill Discover!</t>
  </si>
  <si>
    <t>20256 Outstanding Scholars Support</t>
  </si>
  <si>
    <t>20257 Winter Orientation</t>
  </si>
  <si>
    <t>20258 Uwindsor Welcome Week</t>
  </si>
  <si>
    <t>20259 Head Start</t>
  </si>
  <si>
    <t>20300 Student Disability Services</t>
  </si>
  <si>
    <t>20301 BUILD Program</t>
  </si>
  <si>
    <t>20350 Student Counselling Centre</t>
  </si>
  <si>
    <t>20400 Department of Campus Police</t>
  </si>
  <si>
    <t>20401 Campus Camera System</t>
  </si>
  <si>
    <t>20402 Campus Camera System - Central Allocation</t>
  </si>
  <si>
    <t>20403 Emergency Response Team</t>
  </si>
  <si>
    <t>20404 Student Patrol</t>
  </si>
  <si>
    <t>20405 WebEOC (Campus Police)</t>
  </si>
  <si>
    <t>20500 Student Health Services</t>
  </si>
  <si>
    <t>21500 Office of the Centre for Teaching &amp; Learning (CTL)</t>
  </si>
  <si>
    <t>21501 CLIF Fund</t>
  </si>
  <si>
    <t>21502 Presidents Scholar Event</t>
  </si>
  <si>
    <t>21503 Windsor/Oakland Conference</t>
  </si>
  <si>
    <t>21504 Teaching Leadership Chairs</t>
  </si>
  <si>
    <t>21505 CTL Workshops</t>
  </si>
  <si>
    <t>21506 Peer Consultation-CTL</t>
  </si>
  <si>
    <t>21507 Infrastructure Online Student Evaluation</t>
  </si>
  <si>
    <t>21508 UWIN Online Development Capacity</t>
  </si>
  <si>
    <t>21509 CTL Travel Grants</t>
  </si>
  <si>
    <t>21600 Office of Open Learning</t>
  </si>
  <si>
    <t>21700 Office of the Associate Vice-President, Enrolment Management</t>
  </si>
  <si>
    <t>22300 Liaison &amp; Student Recruitment, Office of</t>
  </si>
  <si>
    <t>22301 Regional Applicant Receptions</t>
  </si>
  <si>
    <t>22302 Spring Open House</t>
  </si>
  <si>
    <t>22303 Fall Open House</t>
  </si>
  <si>
    <t>22304 Guidance Forums</t>
  </si>
  <si>
    <t>22305 Ont Univ. Fair Display</t>
  </si>
  <si>
    <t>22306 Growth Domestic Apps</t>
  </si>
  <si>
    <t>22307 Ontario University Fair</t>
  </si>
  <si>
    <t>23000 Office of the Executive Director, Experiential Learning</t>
  </si>
  <si>
    <t>23001 Career Development and Experiential Learning</t>
  </si>
  <si>
    <t>23002 Co-operative Education and Workplace Partnerships</t>
  </si>
  <si>
    <t>23003 Career Fair / Special Events</t>
  </si>
  <si>
    <t>23004 Co-op Ed. - Contract Hire</t>
  </si>
  <si>
    <t>23005 Education Fair</t>
  </si>
  <si>
    <t>23006 Co-op Central Support</t>
  </si>
  <si>
    <t>23007 Career Ready Fund</t>
  </si>
  <si>
    <t>23500 Office of the Registrar</t>
  </si>
  <si>
    <t>23501 Convocations</t>
  </si>
  <si>
    <t>23502 Registrar-Testing CTR/DE</t>
  </si>
  <si>
    <t>23503 Credit Transfer Program</t>
  </si>
  <si>
    <t>23504 Office of Admissions</t>
  </si>
  <si>
    <t>27200 Student Awards Office</t>
  </si>
  <si>
    <t>27203 Net Tuition Implementation</t>
  </si>
  <si>
    <t>20106 Outstanding Scholars Program</t>
  </si>
  <si>
    <t>20116 Mental Health Services Grant</t>
  </si>
  <si>
    <t>21007 Graduate Scholarships</t>
  </si>
  <si>
    <t>21008 Tuition Reinvestment-Grad</t>
  </si>
  <si>
    <t>27201 Tuition Reinvestment - Undergrad</t>
  </si>
  <si>
    <t>27202 Undergrad - May-Aug. Tuition Reinvestment</t>
  </si>
  <si>
    <t>27204 Undergraduate Scholarships</t>
  </si>
  <si>
    <t>30000 Department of Campus Services</t>
  </si>
  <si>
    <t>30001 Campus Services Marketing</t>
  </si>
  <si>
    <t>30003 Appropriations - Ancillary</t>
  </si>
  <si>
    <t>30002 Campus Card</t>
  </si>
  <si>
    <t>30150 University Bookstore</t>
  </si>
  <si>
    <t>30151 Internal Loan(s) - Bookstore</t>
  </si>
  <si>
    <t>30152 University Print Shop</t>
  </si>
  <si>
    <t>30200 Department of Food Services</t>
  </si>
  <si>
    <t>30201 Food Service Vending</t>
  </si>
  <si>
    <t>30202 F.S.- Crocodile PM</t>
  </si>
  <si>
    <t>30203 Vanier Hall</t>
  </si>
  <si>
    <t>30204 F.S.- Grand Marketplace</t>
  </si>
  <si>
    <t>30205 F.S.- Kiosk</t>
  </si>
  <si>
    <t>30206 F.S.- Dividends</t>
  </si>
  <si>
    <t>30207 F.S.- Central Kitchen</t>
  </si>
  <si>
    <t>30208 F.S.- Cafe/C-Store</t>
  </si>
  <si>
    <t>30209 F.S.- Williams Coffee</t>
  </si>
  <si>
    <t>30210 F.S.- Health Ed Learni</t>
  </si>
  <si>
    <t>30211 F.S.- CEI Cafe</t>
  </si>
  <si>
    <t>30212 Conferences Services</t>
  </si>
  <si>
    <t>30213 F.S.- Catering</t>
  </si>
  <si>
    <t>30214 Internal Loan(s) - Food Services</t>
  </si>
  <si>
    <t>30215 F.S.- Crocodile AM</t>
  </si>
  <si>
    <t>30100 Office of Parking Services</t>
  </si>
  <si>
    <t>30101 Internal Loan(s) - Parking</t>
  </si>
  <si>
    <t>30102 Appropriations - Parking</t>
  </si>
  <si>
    <t>30500 Department of Residence Services</t>
  </si>
  <si>
    <t>30501 Residence Life Activities</t>
  </si>
  <si>
    <t>30502 Residence Life Program Training</t>
  </si>
  <si>
    <t>30503 Res. Life Welcome Week</t>
  </si>
  <si>
    <t>30504 Res. Life Events</t>
  </si>
  <si>
    <t>30505 Residence Conferences</t>
  </si>
  <si>
    <t>30506 Residences-Telephone Serv.</t>
  </si>
  <si>
    <t>30507 Residence Internal Loan</t>
  </si>
  <si>
    <t>30508 Residence Life Program</t>
  </si>
  <si>
    <t>228000 Physical Plant &amp; Planning</t>
  </si>
  <si>
    <t>228030 Space Planning Operating</t>
  </si>
  <si>
    <t>228040 Physical Plant Operations</t>
  </si>
  <si>
    <t>228050 Stores / Receiving</t>
  </si>
  <si>
    <t>228060 Repairs &amp; Maint. - Plumbing</t>
  </si>
  <si>
    <t>228070 Repairs &amp; Maint. - Carpentry</t>
  </si>
  <si>
    <t>228090 Repairs &amp; Maint. - Electrical</t>
  </si>
  <si>
    <t>228100 Custodial</t>
  </si>
  <si>
    <t>228110 Repairs &amp; Maint. - Lock</t>
  </si>
  <si>
    <t>228120 Stadium Light Maintenance</t>
  </si>
  <si>
    <t>228130 Downtown Property Management</t>
  </si>
  <si>
    <t>228150 Grounds</t>
  </si>
  <si>
    <t>228250 ECC</t>
  </si>
  <si>
    <t>228260 ECC - Turbine Account</t>
  </si>
  <si>
    <t>228300 Heat, Water &amp; Electricity</t>
  </si>
  <si>
    <t>230350 Law Library Tech &amp; Renovations</t>
  </si>
  <si>
    <t>230500 HK-Hockey/VolleyBall Courts</t>
  </si>
  <si>
    <t>231380 St Denis Cap Fee Renov</t>
  </si>
  <si>
    <t>231810 Yearly Odette Heat Pumps</t>
  </si>
  <si>
    <t>232700 Repair Fund - Cost Sharing</t>
  </si>
  <si>
    <t>233730 Bookstore Operation Review</t>
  </si>
  <si>
    <t>234450 Yearly Campus Painting</t>
  </si>
  <si>
    <t>235000 Central Renovations-Operations</t>
  </si>
  <si>
    <t>235400 Yearly Misc. Repairs &lt;$5,000</t>
  </si>
  <si>
    <t>235970 Essex Hall Mould Abatement</t>
  </si>
  <si>
    <t>237000 P.P. Internal Projects</t>
  </si>
  <si>
    <t>237250 Plant Fund - Cost Sharing</t>
  </si>
  <si>
    <t>239810 Yearly Facility Audit</t>
  </si>
  <si>
    <t>239850 Yearly Misc. Maint. Repairs</t>
  </si>
  <si>
    <t>239860 Yrly.O.Reg 127 &amp; NPRI Reports</t>
  </si>
  <si>
    <t>239880 Yearly Dept.Signs Request</t>
  </si>
  <si>
    <t>239890 Yearly Replace Lg. Windows</t>
  </si>
  <si>
    <t>239900 Yearly President House Reno</t>
  </si>
  <si>
    <t>239920 Yearly ECC Repairs</t>
  </si>
  <si>
    <t>239930 Yearly Bldg.Mgt.Syst.Improve.</t>
  </si>
  <si>
    <t>239940 Yearly Campus Safety Requests</t>
  </si>
  <si>
    <t>239950 Yearly Accessibility Projects</t>
  </si>
  <si>
    <t>239960 Yearly Carpet/Drape Repairs</t>
  </si>
  <si>
    <t>239970 Yearly Asbestos &amp; Mould Progra</t>
  </si>
  <si>
    <t>239980 Yearly Concrete Repairs</t>
  </si>
  <si>
    <t>239990 Yearly Roof Repairs</t>
  </si>
  <si>
    <t>270460 Hot Water Boiler #4 Venting</t>
  </si>
  <si>
    <t>270490 Library 2013 Circ Desk Upgrade</t>
  </si>
  <si>
    <t>270500 CAW Ambassador Auditorium Reno</t>
  </si>
  <si>
    <t>270520 13/14 Library Upgrades</t>
  </si>
  <si>
    <t>270540 13/14 Parking Equipment</t>
  </si>
  <si>
    <t>270550 Yearly Residence Renovation</t>
  </si>
  <si>
    <t>270600 13/14 CSCI Rm151 Card Access</t>
  </si>
  <si>
    <t>270620 Star Building-Supplemental</t>
  </si>
  <si>
    <t>270810 13/14 Rm 240 GLIER Stable Iso</t>
  </si>
  <si>
    <t>270880 13/14 Yearly Ontario One Call</t>
  </si>
  <si>
    <t>270980 Yearly Unforeseen Misc. Repair</t>
  </si>
  <si>
    <t>270990 Yearly Exterior Doors Repairs</t>
  </si>
  <si>
    <t>271000 Yearly Piping &amp; Insulation</t>
  </si>
  <si>
    <t>271020 Yearly Heating &amp; Cooling Coils</t>
  </si>
  <si>
    <t>271030 Yearly Heating Exchangers Upgr</t>
  </si>
  <si>
    <t>271040 Yearly Flooring Upgrades</t>
  </si>
  <si>
    <t>271050 Yearly Electrical Panels Repla</t>
  </si>
  <si>
    <t>271110 13/14 Essex Hall Lab 388-5 Ren</t>
  </si>
  <si>
    <t>271190 13/14 Library 4th Fl. Admin</t>
  </si>
  <si>
    <t>271240 Odette 3rd Floor Renovation</t>
  </si>
  <si>
    <t>271250 CTL Studio A &amp; Studio Storage</t>
  </si>
  <si>
    <t>271270 CEI Rm2105&amp;2158 PC Security</t>
  </si>
  <si>
    <t>271280 Hold Open Devices</t>
  </si>
  <si>
    <t>271290 14/15 Fiber for Essex 118 Labs</t>
  </si>
  <si>
    <t>271340 INS/July 16, 2014/Essex Hall</t>
  </si>
  <si>
    <t>271350 14/15 CAW Student Ctr. Rm 172</t>
  </si>
  <si>
    <t>271380 14/15 Biology Rm 117/A &amp; 122</t>
  </si>
  <si>
    <t>271400 ISC Stairwell Renovations</t>
  </si>
  <si>
    <t>271410 CEI-White Boards</t>
  </si>
  <si>
    <t>271420 Rm79 CHS Air Exchange</t>
  </si>
  <si>
    <t>271430 Hydrostor Research Tank</t>
  </si>
  <si>
    <t>271440 Yearly Pump Replacement</t>
  </si>
  <si>
    <t>271450 Yearly Mixed Air Dumpers</t>
  </si>
  <si>
    <t>271460 Yearly Valves Replacement</t>
  </si>
  <si>
    <t>271470 Yearly Fire Alarm Replacement</t>
  </si>
  <si>
    <t>271480 Steam Relief Valve Study</t>
  </si>
  <si>
    <t>271490 Yearly sod &amp; irrigation repair</t>
  </si>
  <si>
    <t>271500 Yearly landscaping furniture</t>
  </si>
  <si>
    <t>271510 CAW Card Access</t>
  </si>
  <si>
    <t>271520 UWSA Lounge Renovations</t>
  </si>
  <si>
    <t>271530 Chiller #3 repair-Ins. May2014</t>
  </si>
  <si>
    <t>271540 Law 1st&amp;2nd Fl Board Walls</t>
  </si>
  <si>
    <t>271550 Law Bldge Security</t>
  </si>
  <si>
    <t>271560 Toldo Mullion Installation</t>
  </si>
  <si>
    <t>271570 CEI PC Tabs Installation</t>
  </si>
  <si>
    <t>271580 CEI Rm1133 Renovations</t>
  </si>
  <si>
    <t>271590 HK Field House Storage</t>
  </si>
  <si>
    <t>271610 Odette Commerce Society Renova</t>
  </si>
  <si>
    <t>271620 Odette 4th&amp;5th Painting</t>
  </si>
  <si>
    <t>271630 MEB Anatomy Lab HVAC Compresso</t>
  </si>
  <si>
    <t>271640 Chemistry Emergency Generator</t>
  </si>
  <si>
    <t>271650 Essex Hall Fume Hood Repairs</t>
  </si>
  <si>
    <t>271660 Leddy Command Ctr Emergency</t>
  </si>
  <si>
    <t>271680 EDUC Security &amp; Cameras</t>
  </si>
  <si>
    <t>271690 Fieldhouse Bottle Filling Stat</t>
  </si>
  <si>
    <t>271720 Computer Centre</t>
  </si>
  <si>
    <t>271730 UCC G-01 Call Centre</t>
  </si>
  <si>
    <t>271740 Lebel Litho Studio 132 renovat</t>
  </si>
  <si>
    <t>271750 CARE Portable Demolition</t>
  </si>
  <si>
    <t>271760 HK Football New Lockers</t>
  </si>
  <si>
    <t>271780 Jackman Theatre Rigging</t>
  </si>
  <si>
    <t>271790 CEI Dyno Lab #1226</t>
  </si>
  <si>
    <t>271800 Parking Structure Elevator</t>
  </si>
  <si>
    <t>271820 Residence Services Painting 15</t>
  </si>
  <si>
    <t>271830 CAWSC Painting 2015</t>
  </si>
  <si>
    <t>271840 15/16 Vanier Katzman Lounge</t>
  </si>
  <si>
    <t>271850 15/16 Law G108 Cafe Upgrades</t>
  </si>
  <si>
    <t>271860 Computer Centre</t>
  </si>
  <si>
    <t>271870 15/16 Biology 09</t>
  </si>
  <si>
    <t>271880 HK Washrooms Hand Dryers</t>
  </si>
  <si>
    <t>271900 Yrly drainage repairs</t>
  </si>
  <si>
    <t>271910 Yrly Building Windows Washing</t>
  </si>
  <si>
    <t>271920 Yrly Christmas lighting repair</t>
  </si>
  <si>
    <t>271930 Yrly condensate systems</t>
  </si>
  <si>
    <t>271940 Yrly ECC operational</t>
  </si>
  <si>
    <t>271950 Yrly lighting LED</t>
  </si>
  <si>
    <t>271960 Yrly balast replacement</t>
  </si>
  <si>
    <t>271970 Yrly electrical sub</t>
  </si>
  <si>
    <t>271980 Yrly water valve</t>
  </si>
  <si>
    <t>271990 Yrly water fountain</t>
  </si>
  <si>
    <t>272000 Yrly toilet replacement</t>
  </si>
  <si>
    <t>272010 Yrly exit door hardware</t>
  </si>
  <si>
    <t>272020 CHT 3rd floor OHREA</t>
  </si>
  <si>
    <t>272030 185 Ouellette</t>
  </si>
  <si>
    <t>272040 Vision Panel in Door</t>
  </si>
  <si>
    <t>272050 Paint Katzman Lounge</t>
  </si>
  <si>
    <t>272060 15/16 Lib. Main</t>
  </si>
  <si>
    <t>272070 Autoclave room in Biology</t>
  </si>
  <si>
    <t>272080 CAW Security Cameras</t>
  </si>
  <si>
    <t>272090 CAW Washrooms</t>
  </si>
  <si>
    <t>272100 CEI MEMS Lab</t>
  </si>
  <si>
    <t>272110 Frosting of Windows</t>
  </si>
  <si>
    <t>272120 Laur ISC remote</t>
  </si>
  <si>
    <t>272130 New Fibre Cable</t>
  </si>
  <si>
    <t>272140 JEC EPIC Rm 200</t>
  </si>
  <si>
    <t>272150 CHS-159 Student Lounge</t>
  </si>
  <si>
    <t>272160 Essex 115,118 &amp; 119 Renos</t>
  </si>
  <si>
    <t>272180 Assumption Hall rooms 140/141</t>
  </si>
  <si>
    <t>272190 Carpeting Dillon Hall</t>
  </si>
  <si>
    <t>272200 Air Supply CHT</t>
  </si>
  <si>
    <t>272210 CAWSC 291 Door</t>
  </si>
  <si>
    <t>272220 Library R1101 Digital Wall</t>
  </si>
  <si>
    <t>272230 CHS R181 Locker Upgrade</t>
  </si>
  <si>
    <t>272240 Assumption Hall Elevator Repai</t>
  </si>
  <si>
    <t>272250 Payroll Renovation-4th CHT</t>
  </si>
  <si>
    <t>272260 EPIC Ctr Module 219 Partition</t>
  </si>
  <si>
    <t>272270 HK Sports Storage Room</t>
  </si>
  <si>
    <t>272280 2016 CAWSC Painting</t>
  </si>
  <si>
    <t>272290 ASU Reception Security &amp;</t>
  </si>
  <si>
    <t>272300 UWind Building Banners</t>
  </si>
  <si>
    <t>272310 HEC Toldo Card Access</t>
  </si>
  <si>
    <t>272320 ASU Freed Orman Signage</t>
  </si>
  <si>
    <t>272330 Essex Theatre Rigging</t>
  </si>
  <si>
    <t>272340 UCC Bmt Call Centre Lvl3 Abate</t>
  </si>
  <si>
    <t>272350 GHG Reporting Cap&amp;Trade Report</t>
  </si>
  <si>
    <t>272370 ECC Review</t>
  </si>
  <si>
    <t>272410 Leddy- 1st floor water cooler</t>
  </si>
  <si>
    <t>272430 16-17 EDEUCG Ed. Gym Security</t>
  </si>
  <si>
    <t>272440 Memorial Hall Washroom upgrade</t>
  </si>
  <si>
    <t>272470 LT-G107A&amp;B Card Access</t>
  </si>
  <si>
    <t>272480 CEI-Security Cams Rm1150</t>
  </si>
  <si>
    <t>272490 Patricia Emerg Telephone</t>
  </si>
  <si>
    <t>272500 Campus Facility Audit</t>
  </si>
  <si>
    <t>272510 CHT 07&amp;07A FPRC Storage</t>
  </si>
  <si>
    <t>272520 Human Resources-Xerox Relocatn</t>
  </si>
  <si>
    <t>272540 Access. - BlindSquare Campus</t>
  </si>
  <si>
    <t>272570 HK Discus Throw Cage</t>
  </si>
  <si>
    <t>200500 Distribution Services</t>
  </si>
  <si>
    <t>202800 Physical Plant &amp; Planning</t>
  </si>
  <si>
    <t>202803 Space Planning Operating</t>
  </si>
  <si>
    <t>202804 Physical Plant Operations</t>
  </si>
  <si>
    <t>202805 Stores / Receiving</t>
  </si>
  <si>
    <t>202806 Repairs &amp; Maint. - Plumbing</t>
  </si>
  <si>
    <t>202807 Repairs &amp; Maint. - Carpentry</t>
  </si>
  <si>
    <t>202809 Repairs &amp; Maint. - Electrical</t>
  </si>
  <si>
    <t>202810 Custodial</t>
  </si>
  <si>
    <t>202811 Repairs &amp; Maint. - Lock</t>
  </si>
  <si>
    <t>202815 Grounds</t>
  </si>
  <si>
    <t>202825 ECC</t>
  </si>
  <si>
    <t>202826 ECC - Turbine Account</t>
  </si>
  <si>
    <t>202856 Mould Abatement</t>
  </si>
  <si>
    <t>203035 Law Library Tech &amp; Renovations</t>
  </si>
  <si>
    <t>206591 Parking Signs</t>
  </si>
  <si>
    <t>206610 Downtown Initiatives-Armouries</t>
  </si>
  <si>
    <t>207121 Essex Hall Eyewash/Shower</t>
  </si>
  <si>
    <t>207136 Fire Safety Plans</t>
  </si>
  <si>
    <t>207170 CAW Washrooms Light Sensor</t>
  </si>
  <si>
    <t>207236 Elevator Emergency Phones</t>
  </si>
  <si>
    <t>207238 UCC New Cooling Units</t>
  </si>
  <si>
    <t>207240 Installation of Panic Button</t>
  </si>
  <si>
    <t>207255 Pool Filtration System Repairs</t>
  </si>
  <si>
    <t>207258 CHT 4th Floor Cooler/Btle Filing</t>
  </si>
  <si>
    <t>207275 CHS Storage 84 Renovations</t>
  </si>
  <si>
    <t>207280 Yearly CB &amp; Drainage Study</t>
  </si>
  <si>
    <t>207281 Yearly Infra Red Analysis</t>
  </si>
  <si>
    <t>207282 Yearly Stonework</t>
  </si>
  <si>
    <t>207284 Yearly Landscaping</t>
  </si>
  <si>
    <t>207286 Coop Services, LT 1104 Walls</t>
  </si>
  <si>
    <t>207287 Essex Box Office</t>
  </si>
  <si>
    <t>207288 LT-1100 Door, Card Access etc.</t>
  </si>
  <si>
    <t>207290 Erie Hall - Clrm 3127 Upgrades</t>
  </si>
  <si>
    <t>207291 ERP-Winclare Renovation</t>
  </si>
  <si>
    <t>000000 NA - Default</t>
  </si>
  <si>
    <t>51100 Provincial Operating Grant - Core Funding</t>
  </si>
  <si>
    <t>51101 Provincial Operating Grant - Differentiation</t>
  </si>
  <si>
    <t>51102 Provincial Operating Grant - Special Purpose</t>
  </si>
  <si>
    <t>51103 Provincial Operating Grant - Other</t>
  </si>
  <si>
    <t>51104 Provincial Operating Grant - Collaborative</t>
  </si>
  <si>
    <t>51105 Capital Grants</t>
  </si>
  <si>
    <t>51106 Provincial International Student Recovery</t>
  </si>
  <si>
    <t>51150 Federal Operating Grants</t>
  </si>
  <si>
    <t>51200 Research grants/contracts</t>
  </si>
  <si>
    <t>51300 Scholarship grants</t>
  </si>
  <si>
    <t xml:space="preserve">52100 Domestic Tuition Undergrad - FT </t>
  </si>
  <si>
    <t xml:space="preserve">52101 Domestic Tuition Grad - FT </t>
  </si>
  <si>
    <t xml:space="preserve">52110 Domestic Tuition Undergrad - PT </t>
  </si>
  <si>
    <t>52111 Domestic Tuition Grad - PT</t>
  </si>
  <si>
    <t>52120 Foreign Tuition Undergrad - FT</t>
  </si>
  <si>
    <t>52121 Foreign Tuition Grad - FT</t>
  </si>
  <si>
    <t>52130 Foreign Tuition Undergrad - PT</t>
  </si>
  <si>
    <t>52131 Foreign Tuition Grad - PT</t>
  </si>
  <si>
    <t>52140 General Incidental Fees</t>
  </si>
  <si>
    <t xml:space="preserve">52150 Ancillary Incidental Fees </t>
  </si>
  <si>
    <t>52160 Non Refundable Deposits</t>
  </si>
  <si>
    <t>52170 Application Fees</t>
  </si>
  <si>
    <t>52180 Non-Credit Course Tuition Fees</t>
  </si>
  <si>
    <t>53101 External Revenue - Textbooks, new</t>
  </si>
  <si>
    <t>53102 External Revenue - Textbooks, used</t>
  </si>
  <si>
    <t>53103 External Revenue - Supplies</t>
  </si>
  <si>
    <t>53104 External Revenue - Sundries</t>
  </si>
  <si>
    <t>53105 External Revenue - Tradebooks</t>
  </si>
  <si>
    <t>53106 External Revenue - Clothing</t>
  </si>
  <si>
    <t>53107 External Revenue - Hardware, Software</t>
  </si>
  <si>
    <t>53108 External Revenue - Courseware</t>
  </si>
  <si>
    <t>53109 External Revenue - Photocopying</t>
  </si>
  <si>
    <t>53110 External Revenue - Word Processing</t>
  </si>
  <si>
    <t>53200 External Revenue - OHIP</t>
  </si>
  <si>
    <t>53300 External Revenue - Catering</t>
  </si>
  <si>
    <t>53301 External Revenue - Third Party Services</t>
  </si>
  <si>
    <t>53302 External Revenue - Liquor</t>
  </si>
  <si>
    <t>53303 External Revenue - Debit/Credit Sales</t>
  </si>
  <si>
    <t>53304 External Revenue - Cash Sales</t>
  </si>
  <si>
    <t>53305 External Revenue - Meal Plan Basic</t>
  </si>
  <si>
    <t>53306 External Revenue - Meal Plan Flex</t>
  </si>
  <si>
    <t>53307 External Revenue - Meal Plan Flex Tax</t>
  </si>
  <si>
    <t>53308 External Revenue - Meal Plan Inclining</t>
  </si>
  <si>
    <t>53309 External Revenue - Conferences</t>
  </si>
  <si>
    <t>53310 External Revenue - Misc Food Services Sales</t>
  </si>
  <si>
    <t>53311 External Revenue - Room/Banquet Rental</t>
  </si>
  <si>
    <t>53312 External Revenue - Vending</t>
  </si>
  <si>
    <t>53400 External Revenue - Residence</t>
  </si>
  <si>
    <t>53501 External Revenue - Parking Permits</t>
  </si>
  <si>
    <t>53502 External Revenue - Parking Casual</t>
  </si>
  <si>
    <t>53503 External Revenue - Parking Fines</t>
  </si>
  <si>
    <t>53601 External Revenue - Card Replacement</t>
  </si>
  <si>
    <t>53602 External Revenue - Card Usage Fees</t>
  </si>
  <si>
    <t>53900 External Revenue - Rebates/Commissions</t>
  </si>
  <si>
    <t>53999 External Revenue - General Ancillary</t>
  </si>
  <si>
    <t>54100 Investment income</t>
  </si>
  <si>
    <t>54900 Investment Loss - Endowment Only</t>
  </si>
  <si>
    <t>54901 Investment Loss - Internally Restricted Funding</t>
  </si>
  <si>
    <t>55100 Donation Income</t>
  </si>
  <si>
    <t>56203 Amort of Def. Cap Contr - Equipment</t>
  </si>
  <si>
    <t>56204 Amort of Def. Cap Contr - Building &amp; Plant Equipment</t>
  </si>
  <si>
    <t>56209 Amort of Def. Cap Contr - Building</t>
  </si>
  <si>
    <t>56206 Amort of Def. Cap Contr - Land Improvements</t>
  </si>
  <si>
    <t>56210 Amort of Def. Cap Contr - Parking Lot</t>
  </si>
  <si>
    <t xml:space="preserve">57100 Event/Ticket revenue </t>
  </si>
  <si>
    <t xml:space="preserve">57110 Rent revenue </t>
  </si>
  <si>
    <t>57120 External - Fines/Fees revenue</t>
  </si>
  <si>
    <t>57130 Foreign Exchange Revenue</t>
  </si>
  <si>
    <t>57140 Rebate/Commission Revenue</t>
  </si>
  <si>
    <t>57150 Discounts Taken</t>
  </si>
  <si>
    <t>57160 Sponsorship Revenue</t>
  </si>
  <si>
    <t>57700 External Cost Recovery</t>
  </si>
  <si>
    <t>63101 Internal Revenue - Textbooks, new</t>
  </si>
  <si>
    <t>63102 Internal Revenue - Textbooks, used</t>
  </si>
  <si>
    <t>63103 Internal Revenue - Supplies</t>
  </si>
  <si>
    <t>63104 Internal Revenue - Sundries</t>
  </si>
  <si>
    <t>63105 Internal Revenue - Tradebooks</t>
  </si>
  <si>
    <t>63106 Internal Revenue - Clothing</t>
  </si>
  <si>
    <t>63107 Internal Revenue - Hardware, Software</t>
  </si>
  <si>
    <t>63108 Internal Revenue - Courseware</t>
  </si>
  <si>
    <t>63109 Internal Revenue - Photocopying</t>
  </si>
  <si>
    <t>63110 Internal Revenue - Word Processing</t>
  </si>
  <si>
    <t>63111 Internal Revenue - Bookstore Clearing</t>
  </si>
  <si>
    <t>63300 Internal Revenue - Catering</t>
  </si>
  <si>
    <t xml:space="preserve">63301 Internal Revenue - Third Party Services </t>
  </si>
  <si>
    <t>63302 Internal Revenue - Liquor</t>
  </si>
  <si>
    <t>63309 Internal Revenue - Conferences</t>
  </si>
  <si>
    <t>63310 Internal Revenue - Misc Food Services Sales</t>
  </si>
  <si>
    <t>63311 Internal Revenue - Room/Banquet Rental</t>
  </si>
  <si>
    <t>63320 Internal Revenue - Catering Clearing</t>
  </si>
  <si>
    <t>63501 Internal Revenue - Parking Permits</t>
  </si>
  <si>
    <t>63502 Internal Revenue - Parking Casual</t>
  </si>
  <si>
    <t>63503 Internal Revenue - Parking Fines</t>
  </si>
  <si>
    <t>63510 Internal Revenue - Parking Clearing</t>
  </si>
  <si>
    <t>63601 Internal Revenue - Campus Card</t>
  </si>
  <si>
    <t>63999 Internal Revenue - Misc Ancillary</t>
  </si>
  <si>
    <t>66100 Internal Rev - Chem Cont - Bulk Sales</t>
  </si>
  <si>
    <t>66101 Internal Rev - Chem Cont - Chemical Sales</t>
  </si>
  <si>
    <t>66102 Internal Rev - Chem Cont - Demerge Sales</t>
  </si>
  <si>
    <t>66103 Internal Rev - Chem Cont - Gas Sales</t>
  </si>
  <si>
    <t>66104 Internal Rev - Chem Cont - Nitrogen Sales</t>
  </si>
  <si>
    <t>66105 Internal Rev - Chem Cont - Office Sales</t>
  </si>
  <si>
    <t>66106 Internal Rev - Chem Cont - Shipping Recovery</t>
  </si>
  <si>
    <t>66107 Internal Rev - Chem Cont - Supplies Sales</t>
  </si>
  <si>
    <t>66110 Internal Rev - Chem Control - Clearing</t>
  </si>
  <si>
    <t>67100 Internal Event revenue </t>
  </si>
  <si>
    <t>67110 Internal Rent revenue </t>
  </si>
  <si>
    <t>67120 Internal - Fines/Fees Revenue</t>
  </si>
  <si>
    <t>67150 Internal Recovery Advertising</t>
  </si>
  <si>
    <t>67160 Internal Wage Recovery</t>
  </si>
  <si>
    <t>67170 Internal Benefits Recovery</t>
  </si>
  <si>
    <t>67180 Internal Professional Services</t>
  </si>
  <si>
    <t>67320 Internal Maintenance and Repairs Recovery</t>
  </si>
  <si>
    <t>67322 Internal Capital Funding</t>
  </si>
  <si>
    <t>67500 Internal Recovery Overhead</t>
  </si>
  <si>
    <t>67540 Internal Recovery Utilities</t>
  </si>
  <si>
    <t>67700 Internal Cost Recovery</t>
  </si>
  <si>
    <t>67800 Internal Loan Proceeds</t>
  </si>
  <si>
    <t>67900 Internal Funding</t>
  </si>
  <si>
    <t>67997 Internal Funding - Endowment Loss</t>
  </si>
  <si>
    <t>67998 Internal Funding - Recapitalized Unused Endowment</t>
  </si>
  <si>
    <t>67999 Internal Funding Endowment</t>
  </si>
  <si>
    <t xml:space="preserve">71100 Wages </t>
  </si>
  <si>
    <t xml:space="preserve">71160 Benefits </t>
  </si>
  <si>
    <t>71230 Custodial and Grounds</t>
  </si>
  <si>
    <t xml:space="preserve">71500 Overhead </t>
  </si>
  <si>
    <t xml:space="preserve">71540 Utilities </t>
  </si>
  <si>
    <t>72110 Internal Security/Campus Police</t>
  </si>
  <si>
    <t xml:space="preserve">72120 Internal IT/Other Professional Services </t>
  </si>
  <si>
    <t>72150 Internal Advertising</t>
  </si>
  <si>
    <t>72210 Internal Bulkstores</t>
  </si>
  <si>
    <t xml:space="preserve">72220 Internal Lab/Teaching Supplies </t>
  </si>
  <si>
    <t xml:space="preserve">72221 Internal Chemical Control </t>
  </si>
  <si>
    <t>72222 Internal Centre for Teaching &amp; Learning</t>
  </si>
  <si>
    <t xml:space="preserve">72310 Internal Events/Workshops/Training Expense </t>
  </si>
  <si>
    <t>72311 Internal Rentals</t>
  </si>
  <si>
    <t>72320 Internal Maintenance and Repairs</t>
  </si>
  <si>
    <t xml:space="preserve">72321 Internal Tech Support </t>
  </si>
  <si>
    <t>72322 Internal Renovations and Repairs</t>
  </si>
  <si>
    <t>73100 Bookstore/Print Shop Internal Expense</t>
  </si>
  <si>
    <t>73300 Catering/Food Internal Expense</t>
  </si>
  <si>
    <t>73500 Parking Internal Expense</t>
  </si>
  <si>
    <t>73601 Campus Card Internal Expense</t>
  </si>
  <si>
    <t>73999 Misc Ancillary Internal Expense</t>
  </si>
  <si>
    <t xml:space="preserve">76100 Internal Loan Interest </t>
  </si>
  <si>
    <t>76200 Internal Loan Principal</t>
  </si>
  <si>
    <t>77900 Internal Funding</t>
  </si>
  <si>
    <t>77997 Internal Funding - Endowment Loss</t>
  </si>
  <si>
    <t>77998 Internal Funding - Recapitalized Unused Endowment</t>
  </si>
  <si>
    <t>77999 Internal Funding Endowment</t>
  </si>
  <si>
    <t>81010 Academic Salaries-Permanent</t>
  </si>
  <si>
    <t>81030 Academic Salaries-Temporary</t>
  </si>
  <si>
    <t>81050 Dean</t>
  </si>
  <si>
    <t>81060 Sessional Lecturer</t>
  </si>
  <si>
    <t>81070 Faculty Honorarium</t>
  </si>
  <si>
    <t>81110 Overload</t>
  </si>
  <si>
    <t>81120 Sessional Instruction</t>
  </si>
  <si>
    <t>81210 Practice Instruction</t>
  </si>
  <si>
    <t>81220 Special Instructors</t>
  </si>
  <si>
    <t>81230 Other Instruction</t>
  </si>
  <si>
    <t>81310 Undergrad Teaching Assistantship</t>
  </si>
  <si>
    <t>81320 Graduate Teaching Assistantship</t>
  </si>
  <si>
    <t>81330 Research Assistantship</t>
  </si>
  <si>
    <t>81410 Admin Staff-Full Time</t>
  </si>
  <si>
    <t xml:space="preserve">81420 Admin Staff-Part Time </t>
  </si>
  <si>
    <t>81430 Admin Staff-Overtime</t>
  </si>
  <si>
    <t>81510 Casual Wages</t>
  </si>
  <si>
    <t>81520 Casual Wages - Student</t>
  </si>
  <si>
    <t>81530 Honorariums</t>
  </si>
  <si>
    <t>81540 Salary-Other</t>
  </si>
  <si>
    <t>81550 Salary-Grad Student</t>
  </si>
  <si>
    <t>81611 Pension Plan-Faculty</t>
  </si>
  <si>
    <t>81612 Pension Plan-Employee</t>
  </si>
  <si>
    <t>81613 Pension Plan-CUPE 1001</t>
  </si>
  <si>
    <t>81630 OTPP - Superannuation</t>
  </si>
  <si>
    <t>81651 EHT</t>
  </si>
  <si>
    <t>81652 CPP</t>
  </si>
  <si>
    <t>81653 EI</t>
  </si>
  <si>
    <t xml:space="preserve">81654 EI 5/12 reduction </t>
  </si>
  <si>
    <t>81655 WSIB</t>
  </si>
  <si>
    <t xml:space="preserve">81671 Employee benefits </t>
  </si>
  <si>
    <t>81672 Life insurance</t>
  </si>
  <si>
    <t>81673 LTD</t>
  </si>
  <si>
    <t>81674 UHIP</t>
  </si>
  <si>
    <t xml:space="preserve">81675 Death entitlement </t>
  </si>
  <si>
    <t>81676 Eye Exam Fee</t>
  </si>
  <si>
    <t>81677 Meals</t>
  </si>
  <si>
    <t>81678 Uniforms</t>
  </si>
  <si>
    <t>81679 Training paid by VIP</t>
  </si>
  <si>
    <t>81680 Employee Tuition Waivers</t>
  </si>
  <si>
    <t>81681 Other Employee Waivers</t>
  </si>
  <si>
    <t>81682 Employee Assistance Program</t>
  </si>
  <si>
    <t xml:space="preserve">82110 Service Contracts </t>
  </si>
  <si>
    <t xml:space="preserve">82120 Professional Fees </t>
  </si>
  <si>
    <t xml:space="preserve">82130 Membership Fees </t>
  </si>
  <si>
    <t xml:space="preserve">82140 Insurance/Tax </t>
  </si>
  <si>
    <t xml:space="preserve">82150 Advertising/PR/Student Recruit Expense </t>
  </si>
  <si>
    <t xml:space="preserve">82160 Faculty/Executive Recruit Expense </t>
  </si>
  <si>
    <t xml:space="preserve">82210 Office and Computer Supplies </t>
  </si>
  <si>
    <t>82215 General Supplies</t>
  </si>
  <si>
    <t xml:space="preserve">82220 Lab/Teaching Supplies </t>
  </si>
  <si>
    <t>82221 Lab Chemical Supplies (external)</t>
  </si>
  <si>
    <t>82222 Nitrogen Chemical Supplies (external)</t>
  </si>
  <si>
    <t>82223 Cylinder Gases - Lab Supplies (external)</t>
  </si>
  <si>
    <t xml:space="preserve">82230 Custodial/Maintenance Supplies </t>
  </si>
  <si>
    <t>82231 Vehicle Expenses - Fuel</t>
  </si>
  <si>
    <t>82240 Print and stationery</t>
  </si>
  <si>
    <t>82250 Gratitude and sympathy expense</t>
  </si>
  <si>
    <t>82260 Research Expenditures (external)</t>
  </si>
  <si>
    <t>82261 Advances for Research</t>
  </si>
  <si>
    <t>82270 Licenses/Fees/Rentals</t>
  </si>
  <si>
    <t>82299 Miscellaneous Charge</t>
  </si>
  <si>
    <t>82310 Events/Workshops/Production Expenses</t>
  </si>
  <si>
    <t xml:space="preserve">82320 Training Expenses </t>
  </si>
  <si>
    <t>82330 Travel Expense - Other</t>
  </si>
  <si>
    <t>82331 Travel Expense - Meals &amp; Entertainment</t>
  </si>
  <si>
    <t>82332 Travel Expense - Accommodations</t>
  </si>
  <si>
    <t>82333 Travel Expense - Transportation</t>
  </si>
  <si>
    <t xml:space="preserve">82340 Travel Advances </t>
  </si>
  <si>
    <t>82410 Outgoing Freight and Postage</t>
  </si>
  <si>
    <t>82420 Telephone/Internet</t>
  </si>
  <si>
    <t>82430 Duplicating and shredding</t>
  </si>
  <si>
    <t>82510 Bank fees/charges</t>
  </si>
  <si>
    <t>82520 Gains/Losses on Foreign Exchange</t>
  </si>
  <si>
    <t>82530 Minor Write offs</t>
  </si>
  <si>
    <t>82540 Bad Debt Expense</t>
  </si>
  <si>
    <t>82610 Electronic resources</t>
  </si>
  <si>
    <t>82620 Serials - Electronic</t>
  </si>
  <si>
    <t>82621 Serials - Print</t>
  </si>
  <si>
    <t>82622 Serials - Binding</t>
  </si>
  <si>
    <t>82623 Serials - Unallocated</t>
  </si>
  <si>
    <t>82630 Monographs - Electronic</t>
  </si>
  <si>
    <t>82631 Monographs - Print</t>
  </si>
  <si>
    <t>82632 Monographs - Binding</t>
  </si>
  <si>
    <t>82633 Monographs - Unallocated</t>
  </si>
  <si>
    <t>82640 Patron - Electronic</t>
  </si>
  <si>
    <t>82641 Patron - Print</t>
  </si>
  <si>
    <t>82650 Interlibrary Loans</t>
  </si>
  <si>
    <t>82660 Library Acquisition advances</t>
  </si>
  <si>
    <t>83110 Furniture</t>
  </si>
  <si>
    <t>83120 Equipment excluding PCs</t>
  </si>
  <si>
    <t>83121 Equipment - Computers/PCs</t>
  </si>
  <si>
    <t>83130 Software</t>
  </si>
  <si>
    <t>83140 Equipment rental, maintenance</t>
  </si>
  <si>
    <t>83150 Delivery</t>
  </si>
  <si>
    <t>83160 Moving/Transition Costs</t>
  </si>
  <si>
    <t>83210 Contractors</t>
  </si>
  <si>
    <t>83220 Repairs - Other</t>
  </si>
  <si>
    <t>84101 COGS - Textbooks, new</t>
  </si>
  <si>
    <t>84102 COGS - Textbooks, used</t>
  </si>
  <si>
    <t>84103 COGS - Supplies</t>
  </si>
  <si>
    <t>84104 COGS - Sundries</t>
  </si>
  <si>
    <t>84105 COGS - Tradebooks</t>
  </si>
  <si>
    <t>84106 COGS - Clothing</t>
  </si>
  <si>
    <t>84107 COGS - Hardware, Software</t>
  </si>
  <si>
    <t>84108 COGS - Courseware</t>
  </si>
  <si>
    <t>84109 COGS - Outsourced Billings (Print)</t>
  </si>
  <si>
    <t>84300 COGS - Fridge</t>
  </si>
  <si>
    <t>84301 COGS - Non Fridge</t>
  </si>
  <si>
    <t>84302 COGS - Liquor</t>
  </si>
  <si>
    <t>84303 COGS - Bakery</t>
  </si>
  <si>
    <t>84304 COGS - Frozen</t>
  </si>
  <si>
    <t>84305 COGS - Central Kitchen Raw Materials</t>
  </si>
  <si>
    <t>84306 COGS - Spillage</t>
  </si>
  <si>
    <t>84307 COGS - Confection</t>
  </si>
  <si>
    <t>84999 COGS - General</t>
  </si>
  <si>
    <t>85100 Hydro</t>
  </si>
  <si>
    <t>85200 Water</t>
  </si>
  <si>
    <t>85300 Gas</t>
  </si>
  <si>
    <t>85400 Other Utilities</t>
  </si>
  <si>
    <t>86100 Interest expense</t>
  </si>
  <si>
    <t>86200 Principal payments</t>
  </si>
  <si>
    <t xml:space="preserve">86300 Amortization Expense </t>
  </si>
  <si>
    <t>87100 UG Domestic Scholarships</t>
  </si>
  <si>
    <t>87110 UG International Scholarships</t>
  </si>
  <si>
    <t xml:space="preserve">87120 UG General Bursaries </t>
  </si>
  <si>
    <t>87130 UG Student Access Guarantee</t>
  </si>
  <si>
    <t>87200 Graduate Scholarships (general)</t>
  </si>
  <si>
    <t>87210 MAS Domestic Scholarships</t>
  </si>
  <si>
    <t>87220 MAS International Scholarships</t>
  </si>
  <si>
    <t xml:space="preserve">87230 GRAD General Bursaries </t>
  </si>
  <si>
    <t>87240 GRAD Student Access Guarantee</t>
  </si>
  <si>
    <t>87300 DOC Domestic Scholarships</t>
  </si>
  <si>
    <t>87310 DOC International Scholarships</t>
  </si>
  <si>
    <t>87400 Residence Awards</t>
  </si>
  <si>
    <t>87500 Strategic Scholarships</t>
  </si>
  <si>
    <t xml:space="preserve">88101 Amort Exp - Vehicles </t>
  </si>
  <si>
    <t>88102 Amort Exp - Equipment</t>
  </si>
  <si>
    <t>88103 Amort Exp - Building/Plant Equipment</t>
  </si>
  <si>
    <t>88104 Amort Exp - Library Acquisitions</t>
  </si>
  <si>
    <t>88105 Amort Exp - Land Improvements</t>
  </si>
  <si>
    <t>88106 Amort Exp - Leasehold Improvements 5 yrs</t>
  </si>
  <si>
    <t>88107 Amort Exp - Leasehold Improvements 10 yrs</t>
  </si>
  <si>
    <t>88108 Amort Exp - Buildings</t>
  </si>
  <si>
    <t>88109 Amort Exp - Houses</t>
  </si>
  <si>
    <t>88110 Amort Exp - Parking Lots</t>
  </si>
  <si>
    <t>88111 Amort Exp - Intangible Software</t>
  </si>
  <si>
    <t>88501 Net Book Value Retired Gain Account</t>
  </si>
  <si>
    <t>88502 Net Book Value Retired Loss Account</t>
  </si>
  <si>
    <t>88503 Proceeds of Sale Gain</t>
  </si>
  <si>
    <t>88504 Proceeds of Sale Loss</t>
  </si>
  <si>
    <t>88505 Proceeds of Sales Clearing</t>
  </si>
  <si>
    <t>88506 Cost of Removal Gain</t>
  </si>
  <si>
    <t>88507 Cost of Removal Loss</t>
  </si>
  <si>
    <t>88508 Cost Of Removal Clearing</t>
  </si>
  <si>
    <t>88509 Deferred depreciation Expense</t>
  </si>
  <si>
    <t>88510 Deferred Depreciation Reserve</t>
  </si>
  <si>
    <t>88511 Account Defaults</t>
  </si>
  <si>
    <t>89100 Other fair value adjustments</t>
  </si>
  <si>
    <t>89101 Cross Currency Rounding Account</t>
  </si>
  <si>
    <t>89102 Realized Gain Account</t>
  </si>
  <si>
    <t>89103 Realized Loss Account</t>
  </si>
  <si>
    <t>89104 Conversion Rate Gain Variance</t>
  </si>
  <si>
    <t>89105 Conversion Rate Loss Variance</t>
  </si>
  <si>
    <t>90100 Purchase Orders and Other</t>
  </si>
  <si>
    <t>90110 MEB Reserves</t>
  </si>
  <si>
    <t>90200 Repair Projects</t>
  </si>
  <si>
    <t>90210 Internal Loans - Capital</t>
  </si>
  <si>
    <t>90300 Budget Carry Forward</t>
  </si>
  <si>
    <t>90310 Budget Carry Forward Future Benefits - GS</t>
  </si>
  <si>
    <t>90320 Death Benefit Entitlement</t>
  </si>
  <si>
    <t>90330 Self Insurance</t>
  </si>
  <si>
    <t>90340 Working Capital Investment Reserve</t>
  </si>
  <si>
    <t>90351 Food Services</t>
  </si>
  <si>
    <t>90352 University Services</t>
  </si>
  <si>
    <t>90353 Bookstore/Print Shop</t>
  </si>
  <si>
    <t>90354 Campus Card</t>
  </si>
  <si>
    <t>90355 Conference Services</t>
  </si>
  <si>
    <t>90356 Residence</t>
  </si>
  <si>
    <t xml:space="preserve">90357 Parking </t>
  </si>
  <si>
    <t>90400 Positioning Fund</t>
  </si>
  <si>
    <t>90410 Financial Planning</t>
  </si>
  <si>
    <t>92100 Surplus/Deficit</t>
  </si>
  <si>
    <t>93100 Enrolment Centred Management (ECM) Transition Fund</t>
  </si>
  <si>
    <t>93200 Enrolment Centred Management (ECM) Hold Harmless</t>
  </si>
  <si>
    <t>93300 Realignment</t>
  </si>
  <si>
    <t>PCO Provincial - Core Operating</t>
  </si>
  <si>
    <t>PPS Provincial - Performance/Student Success</t>
  </si>
  <si>
    <t>PQF Provincial - Quality Fund</t>
  </si>
  <si>
    <t>PRO Provincial - Research Overhead</t>
  </si>
  <si>
    <t>PSD Provincial - Students with Disabilities Grants</t>
  </si>
  <si>
    <t>PMT Provincial - Grant in Lieu of Municipal Taxes</t>
  </si>
  <si>
    <t>PNU Provincial - Clinical Nursing</t>
  </si>
  <si>
    <t>PGG Provincial - Graduate Growth</t>
  </si>
  <si>
    <t>PTT Provincial - Teacher Ed Top-Up</t>
  </si>
  <si>
    <t>PCN Provincial - Collaborative Nursing</t>
  </si>
  <si>
    <t>PGC Provincial - Grad Capital</t>
  </si>
  <si>
    <t>FIR Federal - Indirect Cost of Research</t>
  </si>
  <si>
    <t>DBE Donations Business &amp; Enterprise</t>
  </si>
  <si>
    <t>GBE Grants/Contracts Business &amp; Enterprise</t>
  </si>
  <si>
    <t>DNP Donations Not for Profits &amp; Foundations</t>
  </si>
  <si>
    <t>DRC Donations Registered Charities</t>
  </si>
  <si>
    <t>GNP Grants/Contracts Not for Profits &amp; Foundations</t>
  </si>
  <si>
    <t>DIN Donations Individual Contributions</t>
  </si>
  <si>
    <t>GIN Grants/Contracts Individual Contributions</t>
  </si>
  <si>
    <t>W01 Winter Session</t>
  </si>
  <si>
    <t>I05 Intersession</t>
  </si>
  <si>
    <t>S07 Summer Session</t>
  </si>
  <si>
    <t>F09 Fall Session</t>
  </si>
  <si>
    <t>0WF Withdrawal Fees</t>
  </si>
  <si>
    <t>1TF 1st Year Transition Fee</t>
  </si>
  <si>
    <t>CAW Student Centre</t>
  </si>
  <si>
    <t>SHF Student Health Fees</t>
  </si>
  <si>
    <t>ATH Athletics Student Fees</t>
  </si>
  <si>
    <t>EVF Evaluation Fees</t>
  </si>
  <si>
    <t>TRN Transcripts</t>
  </si>
  <si>
    <t>LPC Late Payment Charges</t>
  </si>
  <si>
    <t>LRG Late Registration</t>
  </si>
  <si>
    <t>PTF Practice Teaching Fee</t>
  </si>
  <si>
    <t>AFL Application - Fee - Law</t>
  </si>
  <si>
    <t>AFG Application - Fee - Grad</t>
  </si>
  <si>
    <t>AFP Application - Fee - Part-Time</t>
  </si>
  <si>
    <t>OUE OUAC Fees - OUETS</t>
  </si>
  <si>
    <t>CFT OUAC Fees - Core Function Transfer Payment</t>
  </si>
  <si>
    <t>NSS OUAC Fees - Non-Secondary Supplementary</t>
  </si>
  <si>
    <t>ILC OUAC Fees - Institutional Levy - Continuing</t>
  </si>
  <si>
    <t>ILS OUAC Fees - Institutional Levy - Secondary</t>
  </si>
  <si>
    <t>TEA OUAC Fees - TEAS</t>
  </si>
  <si>
    <t>BNK Interest Earned - Bank Account</t>
  </si>
  <si>
    <t>IIA Interest Income Allocation</t>
  </si>
  <si>
    <t>GIC Interest Earned - Short-Term GICs</t>
  </si>
  <si>
    <t>IEO Interest Earned - Other</t>
  </si>
  <si>
    <t>STB Investment Income - Short-Term Bonds</t>
  </si>
  <si>
    <t>MTB Investment Income - Med-Term Bonds</t>
  </si>
  <si>
    <t>LTB Investment Income - Long-Term Bonds</t>
  </si>
  <si>
    <t>CEQ Investment Income - Canadian Equities</t>
  </si>
  <si>
    <t>GEQ Investment Income - Global Equities</t>
  </si>
  <si>
    <t>IIO Investment Income - Other</t>
  </si>
  <si>
    <t>SSF Salary Savings - Faculty</t>
  </si>
  <si>
    <t>CRC Canada Research Chair</t>
  </si>
  <si>
    <t>TSA Tuition Set-Aside</t>
  </si>
  <si>
    <t>AD5 Tuition set-aside Admin 5%</t>
  </si>
  <si>
    <t>SSA Salary Savings - Admin Staff</t>
  </si>
  <si>
    <t>RLC Research Leadership Chair</t>
  </si>
  <si>
    <t>EXH Exhibition</t>
  </si>
  <si>
    <t>PDF Professional Development Funds</t>
  </si>
  <si>
    <t>PYO Playoff</t>
  </si>
  <si>
    <t>REG Regular Season</t>
  </si>
  <si>
    <t>TFT Travel - Field Travel</t>
  </si>
  <si>
    <t>CFD Carryforward</t>
  </si>
  <si>
    <t>STM Enrolment Stimulus Fund</t>
  </si>
  <si>
    <t>GGT Grad Growth Fund</t>
  </si>
  <si>
    <t>UGT Undergrad Growth Fund</t>
  </si>
  <si>
    <t>000 NA - Default</t>
  </si>
  <si>
    <t>Lookup</t>
  </si>
  <si>
    <t xml:space="preserve">  Select the type of transfer (On-going or One-time)</t>
  </si>
  <si>
    <t>FY17 2017/18</t>
  </si>
  <si>
    <t>FY18 2018/19</t>
  </si>
  <si>
    <t>FY19 2019/20</t>
  </si>
  <si>
    <t>FY20 2020/21</t>
  </si>
  <si>
    <t>FY21 2021/22</t>
  </si>
  <si>
    <t>FY22 2022/23</t>
  </si>
  <si>
    <t>Line #</t>
  </si>
  <si>
    <t>F_</t>
  </si>
  <si>
    <t>D_</t>
  </si>
  <si>
    <t>P_</t>
  </si>
  <si>
    <t>J_</t>
  </si>
  <si>
    <t>C_</t>
  </si>
  <si>
    <t>use drop down</t>
  </si>
  <si>
    <t>Use the grid below to enter the following information:</t>
  </si>
  <si>
    <t xml:space="preserve">  - Account information (Fund, Department, Program, Project, Natural Account &amp; Classification)</t>
  </si>
  <si>
    <t xml:space="preserve">  - Accounting period (i.e. specify a specific month when the adjustment should take place or amortize across the entire fiscal year)</t>
  </si>
  <si>
    <t>Avg across year</t>
  </si>
  <si>
    <t>Account</t>
  </si>
  <si>
    <t>Change Sign</t>
  </si>
  <si>
    <t xml:space="preserve">  Enter your UWin ID for tracking purposes</t>
  </si>
  <si>
    <t>Name</t>
  </si>
  <si>
    <t>Comment</t>
  </si>
  <si>
    <t>FY17</t>
  </si>
  <si>
    <t>Upload Line Total</t>
  </si>
  <si>
    <t/>
  </si>
  <si>
    <t>Upload Lines</t>
  </si>
  <si>
    <t>Line 1</t>
  </si>
  <si>
    <t>Variance</t>
  </si>
  <si>
    <t>Total Line Item</t>
  </si>
  <si>
    <t>50000:External Revenue</t>
  </si>
  <si>
    <t>60000:Internal Revenue</t>
  </si>
  <si>
    <t>70000:Internal Expenses</t>
  </si>
  <si>
    <t>80000:External Expenses</t>
  </si>
  <si>
    <t>90000:YE Close Accounts</t>
  </si>
  <si>
    <t>-INCST:Income Statement</t>
  </si>
  <si>
    <t>Approved</t>
  </si>
  <si>
    <t>YearTotal</t>
  </si>
  <si>
    <t>-YearTotal</t>
  </si>
  <si>
    <t>REVENUE</t>
  </si>
  <si>
    <t xml:space="preserve"> </t>
  </si>
  <si>
    <t>SALARIES &amp; BENEFITS</t>
  </si>
  <si>
    <t>OTHER EXPENSES</t>
  </si>
  <si>
    <t>TOTAL</t>
  </si>
  <si>
    <t xml:space="preserve">
May</t>
  </si>
  <si>
    <t xml:space="preserve">
Jun</t>
  </si>
  <si>
    <t xml:space="preserve">
Jul</t>
  </si>
  <si>
    <t xml:space="preserve">
Aug</t>
  </si>
  <si>
    <t xml:space="preserve">
Sep</t>
  </si>
  <si>
    <t xml:space="preserve">
Oct</t>
  </si>
  <si>
    <t xml:space="preserve">
Nov</t>
  </si>
  <si>
    <t xml:space="preserve">
Dec</t>
  </si>
  <si>
    <t xml:space="preserve">
Jan</t>
  </si>
  <si>
    <t xml:space="preserve">
Feb</t>
  </si>
  <si>
    <t xml:space="preserve">
Mar</t>
  </si>
  <si>
    <t xml:space="preserve">
Apr</t>
  </si>
  <si>
    <t>81010:Academic Salaries-Permanent</t>
  </si>
  <si>
    <t>Base Amount Read Only</t>
  </si>
  <si>
    <t>81050:Dean</t>
  </si>
  <si>
    <t>81060:Sessional Lecturer</t>
  </si>
  <si>
    <t>81120:Sessional Instruction</t>
  </si>
  <si>
    <t>81220:Special Instructors</t>
  </si>
  <si>
    <t>81310:Undergrad Teaching Assistantship</t>
  </si>
  <si>
    <t>81410:Admin Staff-Full Time</t>
  </si>
  <si>
    <t>81540:Salary-Other</t>
  </si>
  <si>
    <t>81671:Employee benefits</t>
  </si>
  <si>
    <t>77900:Internal Funding Expense</t>
  </si>
  <si>
    <t>82130:Membership Fees</t>
  </si>
  <si>
    <t>82150:Advertising/PR/Student Recruit Expense</t>
  </si>
  <si>
    <t>82210:Office and Computer Supplies</t>
  </si>
  <si>
    <t>82220:Lab/Teaching Supplies</t>
  </si>
  <si>
    <t>82299:Miscellaneous Charge</t>
  </si>
  <si>
    <t>82310:Events/Workshops/Production Expenses</t>
  </si>
  <si>
    <t>82330:Travel Expense - Other</t>
  </si>
  <si>
    <t>83121:Equipment - Computers/PCs</t>
  </si>
  <si>
    <t>92100:Surplus/Deficit</t>
  </si>
  <si>
    <t>93100:Enrolment Centred Management (ECM) Transition Fund</t>
  </si>
  <si>
    <t>ECM ECM Transition Fund</t>
  </si>
  <si>
    <t>93300:Realignment</t>
  </si>
  <si>
    <t>REA Realignment</t>
  </si>
  <si>
    <t>67160:Internal Wage Recovery</t>
  </si>
  <si>
    <t>67900:Internal Funding Revenue</t>
  </si>
  <si>
    <t>Line 2</t>
  </si>
  <si>
    <t>Line 3</t>
  </si>
  <si>
    <t>90300:Budget Carry Forward</t>
  </si>
  <si>
    <t>CFD Budget Carryforward</t>
  </si>
  <si>
    <r>
      <rPr>
        <b/>
        <sz val="10"/>
        <rFont val="Arial"/>
        <family val="2"/>
      </rPr>
      <t xml:space="preserve">Instructions:
</t>
    </r>
    <r>
      <rPr>
        <sz val="10"/>
        <rFont val="Arial"/>
        <family val="2"/>
      </rPr>
      <t xml:space="preserve">-Click on Smart View ribbon to connect to PBCS
-Select the Private Connection and login
-Connect to the Opex cube
-Once the Budget Adjustment tab is filled in, go to Upload Data Check tab and click on Refresh to refresh the data to check if there is already data in the COA combination that hasn’t been moved yet. If there is data in existing COA combination, run rule (409a Admin - Move Upload Line Item and Agg) to move it before uploading the data from this document
-To submit the data into PBCS, go into the Upload Data tab and click on Refresh to refresh the data.    Make sure everything looks good then click on Submit data
-After submitting data, if there are more worksheets to upload, run the "408a Admin - Move Upload Line Item" rule which will move the amounts but not aggregate the data as the aggregation can take awhile
-If there are no more worksheets to upload, run the "409a Admin - Move Upload Line Item and Agg" rule which will move the amounts and also aggregate the data.  The aggregation can take awhile
</t>
    </r>
    <r>
      <rPr>
        <b/>
        <sz val="10"/>
        <color theme="8"/>
        <rFont val="Arial"/>
        <family val="2"/>
      </rPr>
      <t>Move Upload Line Item rule logic:</t>
    </r>
    <r>
      <rPr>
        <b/>
        <sz val="10"/>
        <rFont val="Arial"/>
        <family val="2"/>
      </rPr>
      <t xml:space="preserve">
</t>
    </r>
    <r>
      <rPr>
        <sz val="10"/>
        <rFont val="Arial"/>
        <family val="2"/>
      </rPr>
      <t xml:space="preserve">-Move the amount in Upload Line Item to the next available Upload Line (1 to 50)
-Increase the Upload Line Total by the Upload Line Item amount for validation purposes. This will help validate that all amounts moved are recorded
</t>
    </r>
    <r>
      <rPr>
        <b/>
        <sz val="10"/>
        <rFont val="Arial"/>
        <family val="2"/>
      </rPr>
      <t xml:space="preserve">Validations:
</t>
    </r>
    <r>
      <rPr>
        <sz val="10"/>
        <rFont val="Arial"/>
        <family val="2"/>
      </rPr>
      <t xml:space="preserve">-Detailed validation – go into the Validate One Time / Validate On Going tab and select the correct POVs.  You should see the amounts in the correct Upload Line (1 to 50).  You can access the same forms on the web (Forms &gt; 03 Budget Adjustments &gt; 3.1 General Input &gt; 3.10a Input Budget Adjustments - On Going / 3.10b Input Budget Adjustments - One Time
-High level validation – go into the Validate Upload Total tab and select the correct POVs.  You should see the amounts in the Upload Lines (total of Upload Line 1 to 50) column be the same as the Upload Line Total column.  You can access the same forms on the web (Forms &gt; 09 Admin Uploads and Validations &gt; 9.90 Validate Adjusted Budget Excel Uploads
</t>
    </r>
    <r>
      <rPr>
        <b/>
        <sz val="10"/>
        <rFont val="Arial"/>
        <family val="2"/>
      </rPr>
      <t xml:space="preserve">Remove Data Upload Line:
</t>
    </r>
    <r>
      <rPr>
        <sz val="10"/>
        <rFont val="Arial"/>
        <family val="2"/>
      </rPr>
      <t xml:space="preserve">-If something was uploaded by mistake, you can remove the data in the Upload Line (1 to 50) by going into the Validate One Time / Validate On Going tab and select the correct POVs. You can access the same forms on the web (Forms &gt; 03 Budget Adjustments &gt; 3.1 General Input &gt; 3.10a Input Budget Adjustments - On Going / 3.10b Input Budget Adjustments - One Time.  Select the Upload Line (1 to 50) you want to remove the Right Click and choose Remove or Zero Upload Line    
</t>
    </r>
    <r>
      <rPr>
        <b/>
        <sz val="10"/>
        <color theme="8"/>
        <rFont val="Arial"/>
        <family val="2"/>
      </rPr>
      <t>Remove or Zero Upload Line rule logic:</t>
    </r>
    <r>
      <rPr>
        <b/>
        <sz val="10"/>
        <rFont val="Arial"/>
        <family val="2"/>
      </rPr>
      <t xml:space="preserve">
</t>
    </r>
    <r>
      <rPr>
        <sz val="10"/>
        <rFont val="Arial"/>
        <family val="2"/>
      </rPr>
      <t>-It zero all of the amounts for the selected intersection if there is no data in any other lines so the push from PBCS to GL will push the zero over.  If there are data in other lines, it clears the existing Upload Line so it can be re-used.  It also subtracts the select Upload Line amounts from the Upload Line Total for validation purposes</t>
    </r>
  </si>
  <si>
    <t xml:space="preserve">  Active Version</t>
  </si>
  <si>
    <t xml:space="preserve">  Adjusted Budget Scenario</t>
  </si>
  <si>
    <t>Russell Evans promotion based upon completion of Ph.D</t>
  </si>
  <si>
    <t>81430:Admin Staff-Overtime</t>
  </si>
  <si>
    <t xml:space="preserve">  Today's date</t>
  </si>
  <si>
    <t xml:space="preserve">  - Maximum of 100 lines per budget adjustment</t>
  </si>
  <si>
    <t>Your budget adjustment must balance to be loaded</t>
  </si>
  <si>
    <t>budgetadjustments@uwindsor.ca</t>
  </si>
  <si>
    <t>Today's Date</t>
  </si>
  <si>
    <t>Budget Scenario</t>
  </si>
  <si>
    <t>Budget Version</t>
  </si>
  <si>
    <t>Fiscal Year</t>
  </si>
  <si>
    <t>Last Updated</t>
  </si>
  <si>
    <t>*Uwin ID</t>
  </si>
  <si>
    <t>*Adjust Type</t>
  </si>
  <si>
    <t>*FUND</t>
  </si>
  <si>
    <t>*DEPARTMENT</t>
  </si>
  <si>
    <t>*PROGRAM</t>
  </si>
  <si>
    <t>*PROJECT</t>
  </si>
  <si>
    <t>*NATURAL ACCOUNT</t>
  </si>
  <si>
    <t>*CLASSIFICATION</t>
  </si>
  <si>
    <t>*MONTH</t>
  </si>
  <si>
    <t>*SEND FUNDS TO (Increase Budget)</t>
  </si>
  <si>
    <t>*TAKE FUNDS FROM (Decrease Budget)</t>
  </si>
  <si>
    <t>You may only key data into the yellow coloured cells (*Required)</t>
  </si>
  <si>
    <r>
      <t xml:space="preserve">  - "Send Funds To" will </t>
    </r>
    <r>
      <rPr>
        <i/>
        <u/>
        <sz val="10"/>
        <color rgb="FFFF0000"/>
        <rFont val="Calibri"/>
        <family val="2"/>
        <scheme val="minor"/>
      </rPr>
      <t>increase an expense</t>
    </r>
    <r>
      <rPr>
        <i/>
        <sz val="10"/>
        <color rgb="FFFF0000"/>
        <rFont val="Calibri"/>
        <family val="2"/>
        <scheme val="minor"/>
      </rPr>
      <t xml:space="preserve"> budget (or </t>
    </r>
    <r>
      <rPr>
        <i/>
        <u/>
        <sz val="10"/>
        <color rgb="FFFF0000"/>
        <rFont val="Calibri"/>
        <family val="2"/>
        <scheme val="minor"/>
      </rPr>
      <t>decrease a revenue</t>
    </r>
    <r>
      <rPr>
        <i/>
        <sz val="10"/>
        <color rgb="FFFF0000"/>
        <rFont val="Calibri"/>
        <family val="2"/>
        <scheme val="minor"/>
      </rPr>
      <t xml:space="preserve"> budget)</t>
    </r>
  </si>
  <si>
    <r>
      <t xml:space="preserve">  - "Take Funds From" will </t>
    </r>
    <r>
      <rPr>
        <i/>
        <u/>
        <sz val="10"/>
        <color rgb="FFFF0000"/>
        <rFont val="Calibri"/>
        <family val="2"/>
        <scheme val="minor"/>
      </rPr>
      <t>decrease an expense</t>
    </r>
    <r>
      <rPr>
        <i/>
        <sz val="10"/>
        <color rgb="FFFF0000"/>
        <rFont val="Calibri"/>
        <family val="2"/>
        <scheme val="minor"/>
      </rPr>
      <t xml:space="preserve"> budget (or </t>
    </r>
    <r>
      <rPr>
        <i/>
        <u/>
        <sz val="10"/>
        <color rgb="FFFF0000"/>
        <rFont val="Calibri"/>
        <family val="2"/>
        <scheme val="minor"/>
      </rPr>
      <t>increase a revenue</t>
    </r>
    <r>
      <rPr>
        <i/>
        <sz val="10"/>
        <color rgb="FFFF0000"/>
        <rFont val="Calibri"/>
        <family val="2"/>
        <scheme val="minor"/>
      </rPr>
      <t xml:space="preserve"> budget)</t>
    </r>
  </si>
  <si>
    <t xml:space="preserve">  - Add a detailed comment to describe your budget adjustment (max 200 characters)</t>
  </si>
  <si>
    <t>** WHEN COMPLETE, SAVE AND EMAIL YOUR BUDGET ADJUSTMENT TO</t>
  </si>
  <si>
    <t>Number</t>
  </si>
  <si>
    <t>Description of Updates</t>
  </si>
  <si>
    <t>Original Draft Version for Test</t>
  </si>
  <si>
    <t>Updated By</t>
  </si>
  <si>
    <t>Date of Updates</t>
  </si>
  <si>
    <t>Thuy Cao</t>
  </si>
  <si>
    <t>Formatting improvements</t>
  </si>
  <si>
    <t>Andrew Kuntz</t>
  </si>
  <si>
    <t>Added Transaction Date - Updated some links</t>
  </si>
  <si>
    <t>Set for 2019/20 fiscal year</t>
  </si>
  <si>
    <t>*COMMENT</t>
  </si>
  <si>
    <t>Add a comment</t>
  </si>
  <si>
    <t xml:space="preserve">  - An account string can only be used once within a single budget adjustment (Please combine duplicate account string lines)</t>
  </si>
  <si>
    <t>Set for 2020/21 fiscal year</t>
  </si>
  <si>
    <t>FY23 2023/24</t>
  </si>
  <si>
    <t>Added check for Period</t>
  </si>
  <si>
    <t xml:space="preserve">  2020/21 Fiscal Year</t>
  </si>
  <si>
    <t>Changed title date</t>
  </si>
  <si>
    <t>Set for 2021/22 fiscal year</t>
  </si>
  <si>
    <t>FY24 2024/25</t>
  </si>
  <si>
    <t>Set for 2022/23 fiscal year</t>
  </si>
  <si>
    <t>FY25 2025/26</t>
  </si>
  <si>
    <t>FY26 2026/27</t>
  </si>
  <si>
    <t>BU01 - 2023/24 BUDGET ADJUSTMENT TEMPLATE</t>
  </si>
  <si>
    <t>Set for 2023/24 fiscal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</si>
</sst>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164" formatCode="0.0"/>
  </numFmts>
  <fonts count="18" x14ac:knownFonts="1">
    <font>
      <sz val="11"/>
      <color theme="1"/>
      <name val="Calibri"/>
      <family val="2"/>
      <scheme val="minor"/>
    </font>
    <font>
      <sz val="9"/>
      <color theme="1"/>
      <name val="Verdana"/>
      <family val="2"/>
    </font>
    <font>
      <b/>
      <sz val="11"/>
      <color theme="0"/>
      <name val="Calibri"/>
      <family val="2"/>
      <scheme val="minor"/>
    </font>
    <font>
      <b/>
      <sz val="11"/>
      <color theme="1"/>
      <name val="Calibri"/>
      <family val="2"/>
      <scheme val="minor"/>
    </font>
    <font>
      <i/>
      <sz val="11"/>
      <color rgb="FFFF0000"/>
      <name val="Calibri"/>
      <family val="2"/>
      <scheme val="minor"/>
    </font>
    <font>
      <sz val="10"/>
      <color rgb="FF0000FF"/>
      <name val="Calibri"/>
      <family val="2"/>
      <scheme val="minor"/>
    </font>
    <font>
      <i/>
      <sz val="11"/>
      <color theme="0"/>
      <name val="Calibri"/>
      <family val="2"/>
      <scheme val="minor"/>
    </font>
    <font>
      <sz val="10"/>
      <name val="Arial"/>
      <family val="2"/>
    </font>
    <font>
      <b/>
      <sz val="10"/>
      <name val="Arial"/>
      <family val="2"/>
    </font>
    <font>
      <b/>
      <sz val="10"/>
      <color theme="8"/>
      <name val="Arial"/>
      <family val="2"/>
    </font>
    <font>
      <b/>
      <sz val="11"/>
      <color rgb="FF008000"/>
      <name val="Calibri"/>
      <family val="2"/>
      <scheme val="minor"/>
    </font>
    <font>
      <sz val="11"/>
      <color rgb="FFFF0000"/>
      <name val="Calibri"/>
      <family val="2"/>
      <scheme val="minor"/>
    </font>
    <font>
      <b/>
      <sz val="14"/>
      <color theme="1"/>
      <name val="Calibri"/>
      <family val="2"/>
      <scheme val="minor"/>
    </font>
    <font>
      <u/>
      <sz val="11"/>
      <color theme="10"/>
      <name val="Calibri"/>
      <family val="2"/>
      <scheme val="minor"/>
    </font>
    <font>
      <i/>
      <sz val="10"/>
      <color rgb="FFFF0000"/>
      <name val="Calibri"/>
      <family val="2"/>
      <scheme val="minor"/>
    </font>
    <font>
      <i/>
      <u/>
      <sz val="10"/>
      <color rgb="FFFF0000"/>
      <name val="Calibri"/>
      <family val="2"/>
      <scheme val="minor"/>
    </font>
    <font>
      <sz val="11"/>
      <name val="Calibri"/>
      <family val="2"/>
      <scheme val="minor"/>
    </font>
    <font>
      <i/>
      <sz val="10"/>
      <name val="Calibri"/>
      <family val="2"/>
      <scheme val="minor"/>
    </font>
  </fonts>
  <fills count="11">
    <fill>
      <patternFill patternType="none"/>
    </fill>
    <fill>
      <patternFill patternType="gray125"/>
    </fill>
    <fill>
      <patternFill patternType="solid">
        <fgColor theme="1" tint="0.49998474074526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BEDAFF"/>
        <bgColor indexed="64"/>
      </patternFill>
    </fill>
    <fill>
      <patternFill patternType="solid">
        <fgColor rgb="FFFFFFDC"/>
        <bgColor indexed="64"/>
      </patternFill>
    </fill>
    <fill>
      <patternFill patternType="solid">
        <fgColor rgb="FFD6D6D6"/>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0" tint="-0.14999847407452621"/>
        <bgColor indexed="64"/>
      </patternFill>
    </fill>
  </fills>
  <borders count="12">
    <border>
      <left/>
      <right/>
      <top/>
      <bottom/>
      <diagonal/>
    </border>
    <border>
      <left/>
      <right/>
      <top/>
      <bottom style="thin">
        <color indexed="64"/>
      </bottom>
      <diagonal/>
    </border>
    <border>
      <left style="dashed">
        <color rgb="FF0000FF"/>
      </left>
      <right style="dashed">
        <color rgb="FF0000FF"/>
      </right>
      <top style="dashed">
        <color rgb="FF0000FF"/>
      </top>
      <bottom style="dashed">
        <color rgb="FF0000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bottom/>
      <diagonal/>
    </border>
  </borders>
  <cellStyleXfs count="3">
    <xf numFmtId="0" fontId="0" fillId="0" borderId="0"/>
    <xf numFmtId="0" fontId="7" fillId="0" borderId="0"/>
    <xf numFmtId="0" fontId="13" fillId="0" borderId="0" applyNumberFormat="0" applyFill="0" applyBorder="0" applyAlignment="0" applyProtection="0"/>
  </cellStyleXfs>
  <cellXfs count="76">
    <xf numFmtId="0" fontId="0" fillId="0" borderId="0" xfId="0"/>
    <xf numFmtId="0" fontId="3" fillId="0" borderId="1" xfId="0" applyFont="1" applyBorder="1"/>
    <xf numFmtId="0" fontId="3" fillId="0" borderId="0" xfId="0" applyFont="1" applyAlignment="1">
      <alignment horizontal="left"/>
    </xf>
    <xf numFmtId="0" fontId="0" fillId="0" borderId="0" xfId="0" applyAlignment="1">
      <alignment horizontal="left"/>
    </xf>
    <xf numFmtId="0" fontId="2" fillId="2" borderId="0" xfId="0" applyFont="1" applyFill="1"/>
    <xf numFmtId="42" fontId="2" fillId="2" borderId="0" xfId="0" applyNumberFormat="1" applyFont="1" applyFill="1"/>
    <xf numFmtId="0" fontId="4" fillId="0" borderId="0" xfId="0" applyFont="1"/>
    <xf numFmtId="0" fontId="4" fillId="0" borderId="0" xfId="0" applyFont="1" applyAlignment="1">
      <alignment horizontal="left"/>
    </xf>
    <xf numFmtId="0" fontId="6" fillId="2" borderId="0" xfId="0" applyFont="1" applyFill="1"/>
    <xf numFmtId="0" fontId="3" fillId="0" borderId="0" xfId="0" applyFont="1" applyAlignment="1">
      <alignment horizontal="left" wrapText="1"/>
    </xf>
    <xf numFmtId="0" fontId="3" fillId="3" borderId="0" xfId="0" applyFont="1" applyFill="1" applyAlignment="1">
      <alignment wrapText="1"/>
    </xf>
    <xf numFmtId="0" fontId="0" fillId="0" borderId="0" xfId="0" applyAlignment="1">
      <alignment wrapText="1"/>
    </xf>
    <xf numFmtId="49" fontId="0" fillId="0" borderId="0" xfId="0" applyNumberFormat="1" applyAlignment="1">
      <alignment wrapText="1"/>
    </xf>
    <xf numFmtId="49" fontId="2" fillId="2" borderId="0" xfId="0" applyNumberFormat="1" applyFont="1" applyFill="1" applyAlignment="1">
      <alignment wrapText="1"/>
    </xf>
    <xf numFmtId="49" fontId="1" fillId="6" borderId="5" xfId="0" applyNumberFormat="1" applyFont="1" applyFill="1" applyBorder="1" applyProtection="1">
      <protection locked="0"/>
    </xf>
    <xf numFmtId="1" fontId="1" fillId="6" borderId="5" xfId="0" applyNumberFormat="1" applyFont="1" applyFill="1" applyBorder="1" applyProtection="1">
      <protection locked="0"/>
    </xf>
    <xf numFmtId="0" fontId="0" fillId="0" borderId="0" xfId="0" applyProtection="1">
      <protection locked="0"/>
    </xf>
    <xf numFmtId="0" fontId="7" fillId="0" borderId="0" xfId="1"/>
    <xf numFmtId="0" fontId="1" fillId="5" borderId="5" xfId="0" applyFont="1" applyFill="1" applyBorder="1"/>
    <xf numFmtId="1" fontId="1" fillId="7" borderId="5" xfId="0" applyNumberFormat="1" applyFont="1" applyFill="1" applyBorder="1"/>
    <xf numFmtId="0" fontId="1" fillId="7" borderId="5" xfId="0" applyFont="1" applyFill="1" applyBorder="1"/>
    <xf numFmtId="49" fontId="1" fillId="5" borderId="5" xfId="0" applyNumberFormat="1" applyFont="1" applyFill="1" applyBorder="1" applyAlignment="1">
      <alignment vertical="top"/>
    </xf>
    <xf numFmtId="49" fontId="1" fillId="5" borderId="5" xfId="0" applyNumberFormat="1" applyFont="1" applyFill="1" applyBorder="1"/>
    <xf numFmtId="0" fontId="1" fillId="6" borderId="5" xfId="0" applyFont="1" applyFill="1" applyBorder="1" applyProtection="1">
      <protection locked="0"/>
    </xf>
    <xf numFmtId="0" fontId="7" fillId="0" borderId="0" xfId="1" applyAlignment="1">
      <alignment horizontal="left" vertical="top" wrapText="1"/>
    </xf>
    <xf numFmtId="49" fontId="1" fillId="5" borderId="5" xfId="0" applyNumberFormat="1" applyFont="1" applyFill="1" applyBorder="1" applyAlignment="1">
      <alignment vertical="top" wrapText="1"/>
    </xf>
    <xf numFmtId="49" fontId="1" fillId="7" borderId="5" xfId="0" applyNumberFormat="1" applyFont="1" applyFill="1" applyBorder="1"/>
    <xf numFmtId="0" fontId="0" fillId="0" borderId="5" xfId="0" applyBorder="1" applyProtection="1">
      <protection locked="0"/>
    </xf>
    <xf numFmtId="0" fontId="0" fillId="5" borderId="5" xfId="0" applyFill="1" applyBorder="1" applyProtection="1">
      <protection locked="0"/>
    </xf>
    <xf numFmtId="49" fontId="0" fillId="5" borderId="5" xfId="0" applyNumberFormat="1" applyFill="1" applyBorder="1" applyProtection="1">
      <protection locked="0"/>
    </xf>
    <xf numFmtId="49" fontId="0" fillId="6" borderId="5" xfId="0" applyNumberFormat="1" applyFill="1" applyBorder="1" applyProtection="1">
      <protection locked="0"/>
    </xf>
    <xf numFmtId="1" fontId="0" fillId="6" borderId="5" xfId="0" applyNumberFormat="1" applyFill="1" applyBorder="1" applyProtection="1">
      <protection locked="0"/>
    </xf>
    <xf numFmtId="2" fontId="0" fillId="0" borderId="5" xfId="0" applyNumberFormat="1" applyBorder="1" applyProtection="1">
      <protection locked="0"/>
    </xf>
    <xf numFmtId="0" fontId="0" fillId="6" borderId="5" xfId="0" applyFill="1" applyBorder="1" applyProtection="1">
      <protection locked="0"/>
    </xf>
    <xf numFmtId="1" fontId="0" fillId="0" borderId="0" xfId="0" applyNumberFormat="1" applyProtection="1">
      <protection locked="0"/>
    </xf>
    <xf numFmtId="0" fontId="0" fillId="5" borderId="5" xfId="0" applyFill="1" applyBorder="1"/>
    <xf numFmtId="0" fontId="0" fillId="7" borderId="5" xfId="0" applyFill="1" applyBorder="1"/>
    <xf numFmtId="1" fontId="0" fillId="7" borderId="5" xfId="0" applyNumberFormat="1" applyFill="1" applyBorder="1"/>
    <xf numFmtId="49" fontId="0" fillId="5" borderId="5" xfId="0" applyNumberFormat="1" applyFill="1" applyBorder="1" applyAlignment="1">
      <alignment vertical="top"/>
    </xf>
    <xf numFmtId="49" fontId="0" fillId="5" borderId="5" xfId="0" applyNumberFormat="1" applyFill="1" applyBorder="1" applyAlignment="1">
      <alignment vertical="top" wrapText="1"/>
    </xf>
    <xf numFmtId="49" fontId="0" fillId="5" borderId="5" xfId="0" applyNumberFormat="1" applyFill="1" applyBorder="1"/>
    <xf numFmtId="49" fontId="0" fillId="5" borderId="5" xfId="0" applyNumberFormat="1" applyFill="1" applyBorder="1" applyAlignment="1">
      <alignment horizontal="left" indent="1"/>
    </xf>
    <xf numFmtId="49" fontId="5" fillId="8" borderId="2" xfId="0" applyNumberFormat="1" applyFont="1" applyFill="1" applyBorder="1" applyAlignment="1">
      <alignment horizontal="center"/>
    </xf>
    <xf numFmtId="14" fontId="5" fillId="8" borderId="2" xfId="0" applyNumberFormat="1" applyFont="1" applyFill="1" applyBorder="1" applyAlignment="1">
      <alignment horizontal="center"/>
    </xf>
    <xf numFmtId="0" fontId="11" fillId="0" borderId="0" xfId="0" applyFont="1"/>
    <xf numFmtId="0" fontId="12" fillId="0" borderId="0" xfId="0" applyFont="1" applyAlignment="1">
      <alignment horizontal="left"/>
    </xf>
    <xf numFmtId="0" fontId="13" fillId="0" borderId="0" xfId="2"/>
    <xf numFmtId="164" fontId="5" fillId="8" borderId="2" xfId="0" applyNumberFormat="1" applyFont="1" applyFill="1" applyBorder="1" applyAlignment="1">
      <alignment horizontal="center"/>
    </xf>
    <xf numFmtId="0" fontId="14" fillId="0" borderId="0" xfId="0" applyFont="1"/>
    <xf numFmtId="0" fontId="16" fillId="0" borderId="0" xfId="0" applyFont="1"/>
    <xf numFmtId="0" fontId="17" fillId="0" borderId="0" xfId="0" applyFont="1"/>
    <xf numFmtId="164" fontId="0" fillId="0" borderId="0" xfId="0" applyNumberFormat="1"/>
    <xf numFmtId="14" fontId="0" fillId="0" borderId="0" xfId="0" applyNumberFormat="1" applyAlignment="1">
      <alignment horizontal="center"/>
    </xf>
    <xf numFmtId="164" fontId="0" fillId="0" borderId="1" xfId="0" applyNumberFormat="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49" fontId="3" fillId="9" borderId="0" xfId="0" applyNumberFormat="1" applyFont="1" applyFill="1" applyAlignment="1">
      <alignment wrapText="1"/>
    </xf>
    <xf numFmtId="0" fontId="3" fillId="4" borderId="0" xfId="0" applyFont="1" applyFill="1" applyAlignment="1">
      <alignment wrapText="1"/>
    </xf>
    <xf numFmtId="49" fontId="5" fillId="10" borderId="2" xfId="0" applyNumberFormat="1" applyFont="1" applyFill="1" applyBorder="1" applyProtection="1">
      <protection locked="0"/>
    </xf>
    <xf numFmtId="42" fontId="5" fillId="10" borderId="2" xfId="0" applyNumberFormat="1" applyFont="1" applyFill="1" applyBorder="1" applyProtection="1">
      <protection locked="0"/>
    </xf>
    <xf numFmtId="49" fontId="5" fillId="10" borderId="2" xfId="0" applyNumberFormat="1" applyFont="1" applyFill="1" applyBorder="1" applyAlignment="1" applyProtection="1">
      <alignment wrapText="1"/>
      <protection locked="0"/>
    </xf>
    <xf numFmtId="49" fontId="5" fillId="10" borderId="2" xfId="0" applyNumberFormat="1" applyFont="1" applyFill="1" applyBorder="1" applyAlignment="1" applyProtection="1">
      <alignment horizontal="center"/>
      <protection locked="0"/>
    </xf>
    <xf numFmtId="0" fontId="10" fillId="0" borderId="3" xfId="0" applyFont="1" applyBorder="1" applyAlignment="1">
      <alignment horizontal="center"/>
    </xf>
    <xf numFmtId="0" fontId="10" fillId="0" borderId="4" xfId="0" applyFont="1" applyBorder="1" applyAlignment="1">
      <alignment horizontal="center"/>
    </xf>
    <xf numFmtId="49" fontId="1" fillId="5" borderId="9" xfId="0" applyNumberFormat="1" applyFont="1" applyFill="1" applyBorder="1" applyAlignment="1">
      <alignment vertical="center"/>
    </xf>
    <xf numFmtId="49" fontId="1" fillId="5" borderId="10" xfId="0" applyNumberFormat="1" applyFont="1" applyFill="1" applyBorder="1" applyAlignment="1">
      <alignment vertical="center"/>
    </xf>
    <xf numFmtId="49" fontId="1" fillId="5" borderId="6" xfId="0" applyNumberFormat="1" applyFont="1" applyFill="1" applyBorder="1" applyAlignment="1">
      <alignment horizontal="center" vertical="top"/>
    </xf>
    <xf numFmtId="49" fontId="1" fillId="5" borderId="7" xfId="0" applyNumberFormat="1" applyFont="1" applyFill="1" applyBorder="1" applyAlignment="1">
      <alignment horizontal="center" vertical="top"/>
    </xf>
    <xf numFmtId="49" fontId="1" fillId="5" borderId="8" xfId="0" applyNumberFormat="1" applyFont="1" applyFill="1" applyBorder="1" applyAlignment="1">
      <alignment horizontal="center" vertical="top"/>
    </xf>
    <xf numFmtId="49" fontId="1" fillId="5" borderId="11" xfId="0" applyNumberFormat="1" applyFont="1" applyFill="1" applyBorder="1" applyAlignment="1">
      <alignment vertical="center"/>
    </xf>
    <xf numFmtId="49" fontId="0" fillId="5" borderId="9" xfId="0" applyNumberFormat="1" applyFill="1" applyBorder="1" applyAlignment="1">
      <alignment vertical="center"/>
    </xf>
    <xf numFmtId="49" fontId="0" fillId="5" borderId="10" xfId="0" applyNumberFormat="1" applyFill="1" applyBorder="1" applyAlignment="1">
      <alignment vertical="center"/>
    </xf>
    <xf numFmtId="49" fontId="0" fillId="5" borderId="11" xfId="0" applyNumberFormat="1" applyFill="1" applyBorder="1" applyAlignment="1">
      <alignment vertical="center"/>
    </xf>
    <xf numFmtId="49" fontId="0" fillId="5" borderId="6" xfId="0" applyNumberFormat="1" applyFill="1" applyBorder="1" applyAlignment="1">
      <alignment horizontal="center" vertical="top"/>
    </xf>
    <xf numFmtId="49" fontId="0" fillId="5" borderId="7" xfId="0" applyNumberFormat="1" applyFill="1" applyBorder="1" applyAlignment="1">
      <alignment horizontal="center" vertical="top"/>
    </xf>
    <xf numFmtId="49" fontId="0" fillId="5" borderId="8" xfId="0" applyNumberFormat="1" applyFill="1" applyBorder="1" applyAlignment="1">
      <alignment horizontal="center" vertical="top"/>
    </xf>
  </cellXfs>
  <cellStyles count="3">
    <cellStyle name="Hyperlink" xfId="2" builtinId="8"/>
    <cellStyle name="Normal" xfId="0" builtinId="0"/>
    <cellStyle name="Normal 2" xfId="1" xr:uid="{00000000-0005-0000-0000-000002000000}"/>
  </cellStyles>
  <dxfs count="1">
    <dxf>
      <font>
        <b/>
        <i val="0"/>
        <color theme="0"/>
      </font>
      <fill>
        <patternFill>
          <bgColor rgb="FFFF0000"/>
        </patternFill>
      </fill>
    </dxf>
  </dxfs>
  <tableStyles count="0" defaultTableStyle="TableStyleMedium2" defaultPivotStyle="PivotStyleLight16"/>
  <colors>
    <mruColors>
      <color rgb="FF0000FF"/>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ustomProperty" Target="../customProperty44.bin"/><Relationship Id="rId13" Type="http://schemas.openxmlformats.org/officeDocument/2006/relationships/customProperty" Target="../customProperty49.bin"/><Relationship Id="rId3" Type="http://schemas.openxmlformats.org/officeDocument/2006/relationships/customProperty" Target="../customProperty39.bin"/><Relationship Id="rId7" Type="http://schemas.openxmlformats.org/officeDocument/2006/relationships/customProperty" Target="../customProperty43.bin"/><Relationship Id="rId12" Type="http://schemas.openxmlformats.org/officeDocument/2006/relationships/customProperty" Target="../customProperty48.bin"/><Relationship Id="rId2" Type="http://schemas.openxmlformats.org/officeDocument/2006/relationships/customProperty" Target="../customProperty38.bin"/><Relationship Id="rId1" Type="http://schemas.openxmlformats.org/officeDocument/2006/relationships/printerSettings" Target="../printerSettings/printerSettings7.bin"/><Relationship Id="rId6" Type="http://schemas.openxmlformats.org/officeDocument/2006/relationships/customProperty" Target="../customProperty42.bin"/><Relationship Id="rId11" Type="http://schemas.openxmlformats.org/officeDocument/2006/relationships/customProperty" Target="../customProperty47.bin"/><Relationship Id="rId5" Type="http://schemas.openxmlformats.org/officeDocument/2006/relationships/customProperty" Target="../customProperty41.bin"/><Relationship Id="rId10" Type="http://schemas.openxmlformats.org/officeDocument/2006/relationships/customProperty" Target="../customProperty46.bin"/><Relationship Id="rId4" Type="http://schemas.openxmlformats.org/officeDocument/2006/relationships/customProperty" Target="../customProperty40.bin"/><Relationship Id="rId9" Type="http://schemas.openxmlformats.org/officeDocument/2006/relationships/customProperty" Target="../customProperty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udgetadjustments@uwindsor.ca" TargetMode="External"/></Relationships>
</file>

<file path=xl/worksheets/_rels/sheet4.xml.rels><?xml version="1.0" encoding="UTF-8" standalone="yes"?>
<Relationships xmlns="http://schemas.openxmlformats.org/package/2006/relationships"><Relationship Id="rId8" Type="http://schemas.openxmlformats.org/officeDocument/2006/relationships/customProperty" Target="../customProperty7.bin"/><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4.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s>
</file>

<file path=xl/worksheets/_rels/sheet5.xml.rels><?xml version="1.0" encoding="UTF-8" standalone="yes"?>
<Relationships xmlns="http://schemas.openxmlformats.org/package/2006/relationships"><Relationship Id="rId8" Type="http://schemas.openxmlformats.org/officeDocument/2006/relationships/customProperty" Target="../customProperty17.bin"/><Relationship Id="rId3" Type="http://schemas.openxmlformats.org/officeDocument/2006/relationships/customProperty" Target="../customProperty12.bin"/><Relationship Id="rId7" Type="http://schemas.openxmlformats.org/officeDocument/2006/relationships/customProperty" Target="../customProperty16.bin"/><Relationship Id="rId2" Type="http://schemas.openxmlformats.org/officeDocument/2006/relationships/customProperty" Target="../customProperty11.bin"/><Relationship Id="rId1" Type="http://schemas.openxmlformats.org/officeDocument/2006/relationships/printerSettings" Target="../printerSettings/printerSettings5.bin"/><Relationship Id="rId6" Type="http://schemas.openxmlformats.org/officeDocument/2006/relationships/customProperty" Target="../customProperty15.bin"/><Relationship Id="rId5" Type="http://schemas.openxmlformats.org/officeDocument/2006/relationships/customProperty" Target="../customProperty14.bin"/><Relationship Id="rId10" Type="http://schemas.openxmlformats.org/officeDocument/2006/relationships/customProperty" Target="../customProperty19.bin"/><Relationship Id="rId4" Type="http://schemas.openxmlformats.org/officeDocument/2006/relationships/customProperty" Target="../customProperty13.bin"/><Relationship Id="rId9" Type="http://schemas.openxmlformats.org/officeDocument/2006/relationships/customProperty" Target="../customProperty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customProperty" Target="../customProperty20.bin"/><Relationship Id="rId6" Type="http://schemas.openxmlformats.org/officeDocument/2006/relationships/customProperty" Target="../customProperty25.bin"/><Relationship Id="rId5" Type="http://schemas.openxmlformats.org/officeDocument/2006/relationships/customProperty" Target="../customProperty24.bin"/><Relationship Id="rId4" Type="http://schemas.openxmlformats.org/officeDocument/2006/relationships/customProperty" Target="../customProperty23.bin"/></Relationships>
</file>

<file path=xl/worksheets/_rels/sheet9.xml.rels><?xml version="1.0" encoding="UTF-8" standalone="yes"?>
<Relationships xmlns="http://schemas.openxmlformats.org/package/2006/relationships"><Relationship Id="rId8" Type="http://schemas.openxmlformats.org/officeDocument/2006/relationships/customProperty" Target="../customProperty33.bin"/><Relationship Id="rId3" Type="http://schemas.openxmlformats.org/officeDocument/2006/relationships/customProperty" Target="../customProperty28.bin"/><Relationship Id="rId7" Type="http://schemas.openxmlformats.org/officeDocument/2006/relationships/customProperty" Target="../customProperty32.bin"/><Relationship Id="rId12" Type="http://schemas.openxmlformats.org/officeDocument/2006/relationships/customProperty" Target="../customProperty37.bin"/><Relationship Id="rId2" Type="http://schemas.openxmlformats.org/officeDocument/2006/relationships/customProperty" Target="../customProperty27.bin"/><Relationship Id="rId1" Type="http://schemas.openxmlformats.org/officeDocument/2006/relationships/customProperty" Target="../customProperty26.bin"/><Relationship Id="rId6" Type="http://schemas.openxmlformats.org/officeDocument/2006/relationships/customProperty" Target="../customProperty31.bin"/><Relationship Id="rId11" Type="http://schemas.openxmlformats.org/officeDocument/2006/relationships/customProperty" Target="../customProperty36.bin"/><Relationship Id="rId5" Type="http://schemas.openxmlformats.org/officeDocument/2006/relationships/customProperty" Target="../customProperty30.bin"/><Relationship Id="rId10" Type="http://schemas.openxmlformats.org/officeDocument/2006/relationships/customProperty" Target="../customProperty35.bin"/><Relationship Id="rId4" Type="http://schemas.openxmlformats.org/officeDocument/2006/relationships/customProperty" Target="../customProperty29.bin"/><Relationship Id="rId9" Type="http://schemas.openxmlformats.org/officeDocument/2006/relationships/customProperty" Target="../customProperty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1"/>
  <sheetViews>
    <sheetView workbookViewId="0"/>
  </sheetViews>
  <sheetFormatPr defaultColWidth="0" defaultRowHeight="12.5" zeroHeight="1" x14ac:dyDescent="0.25"/>
  <cols>
    <col min="1" max="1" width="152.26953125" style="17" customWidth="1"/>
    <col min="2" max="16383" width="9.26953125" style="17" hidden="1"/>
    <col min="16384" max="16384" width="2.54296875" style="17" customWidth="1"/>
  </cols>
  <sheetData>
    <row r="1" spans="1:1" ht="409.5" customHeight="1" x14ac:dyDescent="0.25">
      <c r="A1" s="24" t="s">
        <v>1412</v>
      </c>
    </row>
  </sheetData>
  <pageMargins left="0.75" right="0.75" top="1" bottom="1" header="0.5" footer="0.5"/>
  <pageSetup orientation="portrait" horizontalDpi="0"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7"/>
  <sheetViews>
    <sheetView workbookViewId="0"/>
  </sheetViews>
  <sheetFormatPr defaultColWidth="9.26953125" defaultRowHeight="15" customHeight="1" x14ac:dyDescent="0.35"/>
  <cols>
    <col min="1" max="1" width="24.26953125" style="16" customWidth="1"/>
    <col min="2" max="2" width="12.26953125" style="16" customWidth="1"/>
    <col min="3" max="3" width="16.453125" style="16" customWidth="1"/>
    <col min="4" max="4" width="8.7265625" style="16" customWidth="1"/>
    <col min="5" max="5" width="14.26953125" style="16" customWidth="1"/>
    <col min="6" max="20" width="9.26953125" style="16" customWidth="1"/>
    <col min="21" max="16384" width="9.26953125" style="16"/>
  </cols>
  <sheetData>
    <row r="1" spans="1:7" ht="15" customHeight="1" x14ac:dyDescent="0.35">
      <c r="A1" s="35"/>
      <c r="B1" s="38" t="s">
        <v>1352</v>
      </c>
      <c r="C1" s="38" t="s">
        <v>1350</v>
      </c>
      <c r="D1" s="38" t="s">
        <v>1354</v>
      </c>
      <c r="E1" s="38" t="s">
        <v>1355</v>
      </c>
    </row>
    <row r="2" spans="1:7" ht="15" customHeight="1" x14ac:dyDescent="0.35">
      <c r="A2" s="41" t="s">
        <v>1356</v>
      </c>
      <c r="B2" s="37">
        <v>10000</v>
      </c>
      <c r="C2" s="37">
        <v>10000</v>
      </c>
      <c r="D2" s="37">
        <v>0</v>
      </c>
      <c r="E2" s="37">
        <v>18519706.999999993</v>
      </c>
      <c r="G2" s="34"/>
    </row>
    <row r="3" spans="1:7" ht="15" customHeight="1" x14ac:dyDescent="0.35">
      <c r="A3" s="41" t="s">
        <v>1357</v>
      </c>
      <c r="B3" s="37">
        <v>6000</v>
      </c>
      <c r="C3" s="37">
        <v>6000</v>
      </c>
      <c r="D3" s="37">
        <v>0</v>
      </c>
      <c r="E3" s="37">
        <v>2866120.9999999986</v>
      </c>
    </row>
    <row r="4" spans="1:7" ht="15" customHeight="1" x14ac:dyDescent="0.35">
      <c r="A4" s="41" t="s">
        <v>1358</v>
      </c>
      <c r="B4" s="37"/>
      <c r="C4" s="37"/>
      <c r="D4" s="36"/>
      <c r="E4" s="37">
        <v>18878777.989999991</v>
      </c>
      <c r="G4" s="34"/>
    </row>
    <row r="5" spans="1:7" ht="15" customHeight="1" x14ac:dyDescent="0.35">
      <c r="A5" s="41" t="s">
        <v>1359</v>
      </c>
      <c r="B5" s="37">
        <v>16000.000000000002</v>
      </c>
      <c r="C5" s="37">
        <v>16000.000000000002</v>
      </c>
      <c r="D5" s="37">
        <v>0</v>
      </c>
      <c r="E5" s="37">
        <v>31816468.179999992</v>
      </c>
    </row>
    <row r="6" spans="1:7" ht="15" customHeight="1" x14ac:dyDescent="0.35">
      <c r="A6" s="41" t="s">
        <v>1360</v>
      </c>
      <c r="B6" s="37"/>
      <c r="C6" s="37"/>
      <c r="D6" s="36"/>
      <c r="E6" s="37">
        <v>-29309418.170000002</v>
      </c>
    </row>
    <row r="7" spans="1:7" ht="15" customHeight="1" x14ac:dyDescent="0.35">
      <c r="A7" s="40" t="s">
        <v>1361</v>
      </c>
      <c r="B7" s="37">
        <v>0</v>
      </c>
      <c r="C7" s="37">
        <v>0</v>
      </c>
      <c r="D7" s="37">
        <v>0</v>
      </c>
      <c r="E7" s="37">
        <v>-1.4901161193847656E-8</v>
      </c>
    </row>
  </sheetData>
  <sheetProtection sheet="1" scenarios="1" formatCells="0" formatColumns="0" formatRows="0"/>
  <pageMargins left="0.7" right="0.7" top="0.75" bottom="0.75" header="0.3" footer="0.3"/>
  <pageSetup orientation="portrait" horizontalDpi="0" verticalDpi="0" r:id="rId1"/>
  <customProperties>
    <customPr name="CellIDs" r:id="rId2"/>
    <customPr name="ConnName" r:id="rId3"/>
    <customPr name="ConnPOV" r:id="rId4"/>
    <customPr name="FormFolder" r:id="rId5"/>
    <customPr name="FormName" r:id="rId6"/>
    <customPr name="FormSize" r:id="rId7"/>
    <customPr name="HyperionXML" r:id="rId8"/>
    <customPr name="NameConnectionMap" r:id="rId9"/>
    <customPr name="POVPosition" r:id="rId10"/>
    <customPr name="SheetHasParityContent" r:id="rId11"/>
    <customPr name="SheetOptions" r:id="rId12"/>
    <customPr name="ShowPOV" r:id="rId1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13"/>
  <sheetViews>
    <sheetView workbookViewId="0"/>
  </sheetViews>
  <sheetFormatPr defaultRowHeight="14.5" x14ac:dyDescent="0.35"/>
  <cols>
    <col min="1" max="1" width="9.26953125" style="51"/>
    <col min="2" max="2" width="48.7265625" customWidth="1"/>
    <col min="3" max="3" width="14.7265625" customWidth="1"/>
    <col min="4" max="4" width="15.26953125" style="52" bestFit="1" customWidth="1"/>
  </cols>
  <sheetData>
    <row r="3" spans="1:4" x14ac:dyDescent="0.35">
      <c r="A3" s="53" t="s">
        <v>1442</v>
      </c>
      <c r="B3" s="54" t="s">
        <v>1443</v>
      </c>
      <c r="C3" s="54" t="s">
        <v>1445</v>
      </c>
      <c r="D3" s="55" t="s">
        <v>1446</v>
      </c>
    </row>
    <row r="4" spans="1:4" x14ac:dyDescent="0.35">
      <c r="A4" s="51">
        <v>1</v>
      </c>
      <c r="B4" t="s">
        <v>1444</v>
      </c>
      <c r="C4" t="s">
        <v>1447</v>
      </c>
      <c r="D4" s="52">
        <v>43236</v>
      </c>
    </row>
    <row r="5" spans="1:4" x14ac:dyDescent="0.35">
      <c r="A5" s="51">
        <v>2</v>
      </c>
      <c r="B5" t="s">
        <v>1450</v>
      </c>
      <c r="C5" t="s">
        <v>1449</v>
      </c>
      <c r="D5" s="52">
        <v>43242</v>
      </c>
    </row>
    <row r="6" spans="1:4" x14ac:dyDescent="0.35">
      <c r="A6" s="51">
        <v>2.1</v>
      </c>
      <c r="B6" t="s">
        <v>1448</v>
      </c>
      <c r="C6" t="s">
        <v>1449</v>
      </c>
      <c r="D6" s="52">
        <v>43243</v>
      </c>
    </row>
    <row r="7" spans="1:4" x14ac:dyDescent="0.35">
      <c r="A7" s="51">
        <v>2.2000000000000002</v>
      </c>
      <c r="B7" t="s">
        <v>1451</v>
      </c>
      <c r="C7" t="s">
        <v>1449</v>
      </c>
      <c r="D7" s="52">
        <v>43473</v>
      </c>
    </row>
    <row r="8" spans="1:4" x14ac:dyDescent="0.35">
      <c r="A8" s="51">
        <v>2.2999999999999998</v>
      </c>
      <c r="B8" t="s">
        <v>1455</v>
      </c>
      <c r="C8" t="s">
        <v>1449</v>
      </c>
      <c r="D8" s="52">
        <v>43938</v>
      </c>
    </row>
    <row r="9" spans="1:4" x14ac:dyDescent="0.35">
      <c r="A9" s="51">
        <v>2.4</v>
      </c>
      <c r="B9" t="s">
        <v>1457</v>
      </c>
      <c r="C9" t="s">
        <v>1449</v>
      </c>
      <c r="D9" s="52">
        <v>43938</v>
      </c>
    </row>
    <row r="10" spans="1:4" x14ac:dyDescent="0.35">
      <c r="A10" s="51">
        <v>2.5</v>
      </c>
      <c r="B10" t="s">
        <v>1459</v>
      </c>
      <c r="C10" t="s">
        <v>1449</v>
      </c>
      <c r="D10" s="52">
        <v>43956</v>
      </c>
    </row>
    <row r="11" spans="1:4" x14ac:dyDescent="0.35">
      <c r="A11" s="51">
        <v>2.6</v>
      </c>
      <c r="B11" t="s">
        <v>1460</v>
      </c>
      <c r="C11" t="s">
        <v>1449</v>
      </c>
      <c r="D11" s="52">
        <v>44301</v>
      </c>
    </row>
    <row r="12" spans="1:4" x14ac:dyDescent="0.35">
      <c r="A12" s="51">
        <v>2.7</v>
      </c>
      <c r="B12" t="s">
        <v>1462</v>
      </c>
      <c r="C12" t="s">
        <v>1449</v>
      </c>
      <c r="D12" s="52">
        <v>44583</v>
      </c>
    </row>
    <row r="13" spans="1:4" x14ac:dyDescent="0.35">
      <c r="A13" s="51">
        <v>2.8</v>
      </c>
      <c r="B13" t="s">
        <v>1466</v>
      </c>
      <c r="C13" t="s">
        <v>1449</v>
      </c>
      <c r="D13" s="52">
        <v>44949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0"/>
  <sheetViews>
    <sheetView showGridLines="0" tabSelected="1" workbookViewId="0">
      <selection activeCell="D9" sqref="D9"/>
    </sheetView>
  </sheetViews>
  <sheetFormatPr defaultRowHeight="14.5" x14ac:dyDescent="0.35"/>
  <cols>
    <col min="1" max="1" width="8.26953125" style="3" customWidth="1"/>
    <col min="2" max="6" width="15.7265625" customWidth="1"/>
    <col min="7" max="7" width="16.7265625" customWidth="1"/>
    <col min="8" max="8" width="15.7265625" customWidth="1"/>
    <col min="9" max="9" width="18.7265625" customWidth="1"/>
    <col min="10" max="10" width="20.26953125" customWidth="1"/>
    <col min="11" max="11" width="48.54296875" style="12" customWidth="1"/>
  </cols>
  <sheetData>
    <row r="1" spans="1:10" ht="18.5" x14ac:dyDescent="0.45">
      <c r="A1" s="45" t="s">
        <v>1465</v>
      </c>
    </row>
    <row r="2" spans="1:10" x14ac:dyDescent="0.35">
      <c r="H2" s="2" t="s">
        <v>3</v>
      </c>
      <c r="I2" s="47">
        <v>2.8</v>
      </c>
    </row>
    <row r="3" spans="1:10" x14ac:dyDescent="0.35">
      <c r="B3" s="48" t="s">
        <v>1437</v>
      </c>
      <c r="H3" s="2" t="s">
        <v>1425</v>
      </c>
      <c r="I3" s="43">
        <v>44949</v>
      </c>
    </row>
    <row r="5" spans="1:10" x14ac:dyDescent="0.35">
      <c r="B5" s="2" t="s">
        <v>1426</v>
      </c>
      <c r="C5" s="61"/>
      <c r="D5" s="48" t="s">
        <v>1346</v>
      </c>
      <c r="H5" s="2" t="s">
        <v>1421</v>
      </c>
      <c r="I5" s="43">
        <f ca="1">TODAY()</f>
        <v>45063</v>
      </c>
      <c r="J5" s="50" t="s">
        <v>1417</v>
      </c>
    </row>
    <row r="6" spans="1:10" x14ac:dyDescent="0.35">
      <c r="B6" s="2" t="s">
        <v>1427</v>
      </c>
      <c r="C6" s="61" t="s">
        <v>1</v>
      </c>
      <c r="D6" s="48" t="s">
        <v>1326</v>
      </c>
      <c r="H6" s="2" t="s">
        <v>1422</v>
      </c>
      <c r="I6" s="42" t="s">
        <v>8</v>
      </c>
      <c r="J6" s="50" t="s">
        <v>1414</v>
      </c>
    </row>
    <row r="7" spans="1:10" x14ac:dyDescent="0.35">
      <c r="H7" s="2" t="s">
        <v>1423</v>
      </c>
      <c r="I7" s="42" t="s">
        <v>18</v>
      </c>
      <c r="J7" s="50" t="s">
        <v>1413</v>
      </c>
    </row>
    <row r="8" spans="1:10" x14ac:dyDescent="0.35">
      <c r="B8" s="48" t="s">
        <v>1340</v>
      </c>
      <c r="C8" s="6"/>
      <c r="H8" s="2" t="s">
        <v>1424</v>
      </c>
      <c r="I8" s="42" t="s">
        <v>1456</v>
      </c>
      <c r="J8" s="50" t="s">
        <v>1458</v>
      </c>
    </row>
    <row r="9" spans="1:10" x14ac:dyDescent="0.35">
      <c r="B9" s="48" t="s">
        <v>1418</v>
      </c>
    </row>
    <row r="10" spans="1:10" x14ac:dyDescent="0.35">
      <c r="B10" s="48" t="s">
        <v>1341</v>
      </c>
    </row>
    <row r="11" spans="1:10" x14ac:dyDescent="0.35">
      <c r="B11" s="48" t="s">
        <v>1454</v>
      </c>
    </row>
    <row r="12" spans="1:10" x14ac:dyDescent="0.35">
      <c r="B12" s="48" t="s">
        <v>1342</v>
      </c>
    </row>
    <row r="13" spans="1:10" x14ac:dyDescent="0.35">
      <c r="B13" s="48" t="s">
        <v>1438</v>
      </c>
    </row>
    <row r="14" spans="1:10" x14ac:dyDescent="0.35">
      <c r="B14" s="48" t="s">
        <v>1439</v>
      </c>
    </row>
    <row r="15" spans="1:10" x14ac:dyDescent="0.35">
      <c r="B15" s="48" t="s">
        <v>1440</v>
      </c>
    </row>
    <row r="16" spans="1:10" x14ac:dyDescent="0.35">
      <c r="B16" s="48"/>
    </row>
    <row r="17" spans="1:13" x14ac:dyDescent="0.35">
      <c r="B17" s="49" t="s">
        <v>1441</v>
      </c>
      <c r="F17" s="46" t="s">
        <v>1420</v>
      </c>
    </row>
    <row r="18" spans="1:13" x14ac:dyDescent="0.35">
      <c r="I18" s="62" t="str">
        <f>IF(I20=J20,"In balance", "Out of balance")</f>
        <v>In balance</v>
      </c>
      <c r="J18" s="63"/>
      <c r="K18" s="48" t="s">
        <v>1419</v>
      </c>
    </row>
    <row r="19" spans="1:13" s="11" customFormat="1" ht="29" x14ac:dyDescent="0.35">
      <c r="A19" s="9" t="s">
        <v>1333</v>
      </c>
      <c r="B19" s="57" t="s">
        <v>1428</v>
      </c>
      <c r="C19" s="57" t="s">
        <v>1429</v>
      </c>
      <c r="D19" s="57" t="s">
        <v>1430</v>
      </c>
      <c r="E19" s="57" t="s">
        <v>1431</v>
      </c>
      <c r="F19" s="57" t="s">
        <v>1432</v>
      </c>
      <c r="G19" s="57" t="s">
        <v>1433</v>
      </c>
      <c r="H19" s="10" t="s">
        <v>1434</v>
      </c>
      <c r="I19" s="57" t="s">
        <v>1435</v>
      </c>
      <c r="J19" s="57" t="s">
        <v>1436</v>
      </c>
      <c r="K19" s="56" t="s">
        <v>1452</v>
      </c>
    </row>
    <row r="20" spans="1:13" x14ac:dyDescent="0.35">
      <c r="A20" s="7" t="s">
        <v>1325</v>
      </c>
      <c r="B20" s="4" t="s">
        <v>0</v>
      </c>
      <c r="C20" s="4" t="s">
        <v>31</v>
      </c>
      <c r="D20" s="4" t="s">
        <v>32</v>
      </c>
      <c r="E20" s="4" t="s">
        <v>33</v>
      </c>
      <c r="F20" s="4" t="s">
        <v>34</v>
      </c>
      <c r="G20" s="4" t="s">
        <v>35</v>
      </c>
      <c r="H20" s="8" t="s">
        <v>1339</v>
      </c>
      <c r="I20" s="5">
        <f>SUM(I21:I120)</f>
        <v>0</v>
      </c>
      <c r="J20" s="5">
        <f>SUM(J21:J120)</f>
        <v>0</v>
      </c>
      <c r="K20" s="13" t="s">
        <v>1453</v>
      </c>
    </row>
    <row r="21" spans="1:13" x14ac:dyDescent="0.35">
      <c r="A21" s="3">
        <v>1</v>
      </c>
      <c r="B21" s="58"/>
      <c r="C21" s="58"/>
      <c r="D21" s="58"/>
      <c r="E21" s="58"/>
      <c r="F21" s="58"/>
      <c r="G21" s="58"/>
      <c r="H21" s="58"/>
      <c r="I21" s="59"/>
      <c r="J21" s="59"/>
      <c r="K21" s="60"/>
      <c r="M21" s="44" t="str">
        <f>IF(AND(F21&lt;&gt;"",H21=""),"X","")</f>
        <v/>
      </c>
    </row>
    <row r="22" spans="1:13" x14ac:dyDescent="0.35">
      <c r="A22" s="3">
        <v>2</v>
      </c>
      <c r="B22" s="58"/>
      <c r="C22" s="58"/>
      <c r="D22" s="58"/>
      <c r="E22" s="58"/>
      <c r="F22" s="58"/>
      <c r="G22" s="58"/>
      <c r="H22" s="58"/>
      <c r="I22" s="59"/>
      <c r="J22" s="59"/>
      <c r="K22" s="60"/>
      <c r="M22" s="44" t="str">
        <f t="shared" ref="M22:M85" si="0">IF(AND(F22&lt;&gt;"",H22=""),"X","")</f>
        <v/>
      </c>
    </row>
    <row r="23" spans="1:13" x14ac:dyDescent="0.35">
      <c r="A23" s="3">
        <v>3</v>
      </c>
      <c r="B23" s="58"/>
      <c r="C23" s="58"/>
      <c r="D23" s="58"/>
      <c r="E23" s="58"/>
      <c r="F23" s="58"/>
      <c r="G23" s="58"/>
      <c r="H23" s="58"/>
      <c r="I23" s="59"/>
      <c r="J23" s="59"/>
      <c r="K23" s="60"/>
      <c r="M23" s="44" t="str">
        <f t="shared" si="0"/>
        <v/>
      </c>
    </row>
    <row r="24" spans="1:13" x14ac:dyDescent="0.35">
      <c r="A24" s="3">
        <v>4</v>
      </c>
      <c r="B24" s="58"/>
      <c r="C24" s="58"/>
      <c r="D24" s="58"/>
      <c r="E24" s="58"/>
      <c r="F24" s="58"/>
      <c r="G24" s="58"/>
      <c r="H24" s="58"/>
      <c r="I24" s="59"/>
      <c r="J24" s="59"/>
      <c r="K24" s="60"/>
      <c r="M24" s="44" t="str">
        <f t="shared" si="0"/>
        <v/>
      </c>
    </row>
    <row r="25" spans="1:13" x14ac:dyDescent="0.35">
      <c r="A25" s="3">
        <v>5</v>
      </c>
      <c r="B25" s="58"/>
      <c r="C25" s="58"/>
      <c r="D25" s="58"/>
      <c r="E25" s="58"/>
      <c r="F25" s="58"/>
      <c r="G25" s="58"/>
      <c r="H25" s="58"/>
      <c r="I25" s="59"/>
      <c r="J25" s="59"/>
      <c r="K25" s="60"/>
      <c r="M25" s="44" t="str">
        <f t="shared" si="0"/>
        <v/>
      </c>
    </row>
    <row r="26" spans="1:13" x14ac:dyDescent="0.35">
      <c r="A26" s="3">
        <v>6</v>
      </c>
      <c r="B26" s="58"/>
      <c r="C26" s="58"/>
      <c r="D26" s="58"/>
      <c r="E26" s="58"/>
      <c r="F26" s="58"/>
      <c r="G26" s="58"/>
      <c r="H26" s="58"/>
      <c r="I26" s="59"/>
      <c r="J26" s="59"/>
      <c r="K26" s="60"/>
      <c r="M26" s="44" t="str">
        <f t="shared" si="0"/>
        <v/>
      </c>
    </row>
    <row r="27" spans="1:13" x14ac:dyDescent="0.35">
      <c r="A27" s="3">
        <v>7</v>
      </c>
      <c r="B27" s="58"/>
      <c r="C27" s="58"/>
      <c r="D27" s="58"/>
      <c r="E27" s="58"/>
      <c r="F27" s="58"/>
      <c r="G27" s="58"/>
      <c r="H27" s="58"/>
      <c r="I27" s="59"/>
      <c r="J27" s="59"/>
      <c r="K27" s="60"/>
      <c r="M27" s="44" t="str">
        <f t="shared" si="0"/>
        <v/>
      </c>
    </row>
    <row r="28" spans="1:13" x14ac:dyDescent="0.35">
      <c r="A28" s="3">
        <v>8</v>
      </c>
      <c r="B28" s="58"/>
      <c r="C28" s="58"/>
      <c r="D28" s="58"/>
      <c r="E28" s="58"/>
      <c r="F28" s="58"/>
      <c r="G28" s="58"/>
      <c r="H28" s="58"/>
      <c r="I28" s="59"/>
      <c r="J28" s="59"/>
      <c r="K28" s="60"/>
      <c r="M28" s="44" t="str">
        <f t="shared" si="0"/>
        <v/>
      </c>
    </row>
    <row r="29" spans="1:13" x14ac:dyDescent="0.35">
      <c r="A29" s="3">
        <v>9</v>
      </c>
      <c r="B29" s="58"/>
      <c r="C29" s="58"/>
      <c r="D29" s="58"/>
      <c r="E29" s="58"/>
      <c r="F29" s="58"/>
      <c r="G29" s="58"/>
      <c r="H29" s="58"/>
      <c r="I29" s="59"/>
      <c r="J29" s="59"/>
      <c r="K29" s="60"/>
      <c r="M29" s="44" t="str">
        <f t="shared" si="0"/>
        <v/>
      </c>
    </row>
    <row r="30" spans="1:13" x14ac:dyDescent="0.35">
      <c r="A30" s="3">
        <v>10</v>
      </c>
      <c r="B30" s="58"/>
      <c r="C30" s="58"/>
      <c r="D30" s="58"/>
      <c r="E30" s="58"/>
      <c r="F30" s="58"/>
      <c r="G30" s="58"/>
      <c r="H30" s="58"/>
      <c r="I30" s="59"/>
      <c r="J30" s="59"/>
      <c r="K30" s="60"/>
      <c r="M30" s="44" t="str">
        <f t="shared" si="0"/>
        <v/>
      </c>
    </row>
    <row r="31" spans="1:13" x14ac:dyDescent="0.35">
      <c r="A31" s="3">
        <v>11</v>
      </c>
      <c r="B31" s="58"/>
      <c r="C31" s="58"/>
      <c r="D31" s="58"/>
      <c r="E31" s="58"/>
      <c r="F31" s="58"/>
      <c r="G31" s="58"/>
      <c r="H31" s="58"/>
      <c r="I31" s="59"/>
      <c r="J31" s="59"/>
      <c r="K31" s="60"/>
      <c r="M31" s="44" t="str">
        <f t="shared" si="0"/>
        <v/>
      </c>
    </row>
    <row r="32" spans="1:13" x14ac:dyDescent="0.35">
      <c r="A32" s="3">
        <v>12</v>
      </c>
      <c r="B32" s="58"/>
      <c r="C32" s="58"/>
      <c r="D32" s="58"/>
      <c r="E32" s="58"/>
      <c r="F32" s="58"/>
      <c r="G32" s="58"/>
      <c r="H32" s="58"/>
      <c r="I32" s="59"/>
      <c r="J32" s="59"/>
      <c r="K32" s="60"/>
      <c r="M32" s="44" t="str">
        <f t="shared" si="0"/>
        <v/>
      </c>
    </row>
    <row r="33" spans="1:13" x14ac:dyDescent="0.35">
      <c r="A33" s="3">
        <v>13</v>
      </c>
      <c r="B33" s="58"/>
      <c r="C33" s="58"/>
      <c r="D33" s="58"/>
      <c r="E33" s="58"/>
      <c r="F33" s="58"/>
      <c r="G33" s="58"/>
      <c r="H33" s="58"/>
      <c r="I33" s="59"/>
      <c r="J33" s="59"/>
      <c r="K33" s="60"/>
      <c r="M33" s="44" t="str">
        <f t="shared" si="0"/>
        <v/>
      </c>
    </row>
    <row r="34" spans="1:13" x14ac:dyDescent="0.35">
      <c r="A34" s="3">
        <v>14</v>
      </c>
      <c r="B34" s="58"/>
      <c r="C34" s="58"/>
      <c r="D34" s="58"/>
      <c r="E34" s="58"/>
      <c r="F34" s="58"/>
      <c r="G34" s="58"/>
      <c r="H34" s="58"/>
      <c r="I34" s="59"/>
      <c r="J34" s="59"/>
      <c r="K34" s="60"/>
      <c r="M34" s="44" t="str">
        <f t="shared" si="0"/>
        <v/>
      </c>
    </row>
    <row r="35" spans="1:13" x14ac:dyDescent="0.35">
      <c r="A35" s="3">
        <v>15</v>
      </c>
      <c r="B35" s="58"/>
      <c r="C35" s="58"/>
      <c r="D35" s="58"/>
      <c r="E35" s="58"/>
      <c r="F35" s="58"/>
      <c r="G35" s="58"/>
      <c r="H35" s="58"/>
      <c r="I35" s="59"/>
      <c r="J35" s="59"/>
      <c r="K35" s="60"/>
      <c r="M35" s="44" t="str">
        <f t="shared" si="0"/>
        <v/>
      </c>
    </row>
    <row r="36" spans="1:13" x14ac:dyDescent="0.35">
      <c r="A36" s="3">
        <v>16</v>
      </c>
      <c r="B36" s="58"/>
      <c r="C36" s="58"/>
      <c r="D36" s="58"/>
      <c r="E36" s="58"/>
      <c r="F36" s="58"/>
      <c r="G36" s="58"/>
      <c r="H36" s="58"/>
      <c r="I36" s="59"/>
      <c r="J36" s="59"/>
      <c r="K36" s="60"/>
      <c r="M36" s="44" t="str">
        <f t="shared" si="0"/>
        <v/>
      </c>
    </row>
    <row r="37" spans="1:13" x14ac:dyDescent="0.35">
      <c r="A37" s="3">
        <v>17</v>
      </c>
      <c r="B37" s="58"/>
      <c r="C37" s="58"/>
      <c r="D37" s="58"/>
      <c r="E37" s="58"/>
      <c r="F37" s="58"/>
      <c r="G37" s="58"/>
      <c r="H37" s="58"/>
      <c r="I37" s="59"/>
      <c r="J37" s="59"/>
      <c r="K37" s="60"/>
      <c r="M37" s="44" t="str">
        <f t="shared" si="0"/>
        <v/>
      </c>
    </row>
    <row r="38" spans="1:13" x14ac:dyDescent="0.35">
      <c r="A38" s="3">
        <v>18</v>
      </c>
      <c r="B38" s="58"/>
      <c r="C38" s="58"/>
      <c r="D38" s="58"/>
      <c r="E38" s="58"/>
      <c r="F38" s="58"/>
      <c r="G38" s="58"/>
      <c r="H38" s="58"/>
      <c r="I38" s="59"/>
      <c r="J38" s="59"/>
      <c r="K38" s="60"/>
      <c r="M38" s="44" t="str">
        <f t="shared" si="0"/>
        <v/>
      </c>
    </row>
    <row r="39" spans="1:13" x14ac:dyDescent="0.35">
      <c r="A39" s="3">
        <v>19</v>
      </c>
      <c r="B39" s="58"/>
      <c r="C39" s="58"/>
      <c r="D39" s="58"/>
      <c r="E39" s="58"/>
      <c r="F39" s="58"/>
      <c r="G39" s="58"/>
      <c r="H39" s="58"/>
      <c r="I39" s="59"/>
      <c r="J39" s="59"/>
      <c r="K39" s="60"/>
      <c r="M39" s="44" t="str">
        <f t="shared" si="0"/>
        <v/>
      </c>
    </row>
    <row r="40" spans="1:13" x14ac:dyDescent="0.35">
      <c r="A40" s="3">
        <v>20</v>
      </c>
      <c r="B40" s="58"/>
      <c r="C40" s="58"/>
      <c r="D40" s="58"/>
      <c r="E40" s="58"/>
      <c r="F40" s="58"/>
      <c r="G40" s="58"/>
      <c r="H40" s="58"/>
      <c r="I40" s="59"/>
      <c r="J40" s="59"/>
      <c r="K40" s="60"/>
      <c r="M40" s="44" t="str">
        <f t="shared" si="0"/>
        <v/>
      </c>
    </row>
    <row r="41" spans="1:13" x14ac:dyDescent="0.35">
      <c r="A41" s="3">
        <v>21</v>
      </c>
      <c r="B41" s="58"/>
      <c r="C41" s="58"/>
      <c r="D41" s="58"/>
      <c r="E41" s="58"/>
      <c r="F41" s="58"/>
      <c r="G41" s="58"/>
      <c r="H41" s="58"/>
      <c r="I41" s="59"/>
      <c r="J41" s="59"/>
      <c r="K41" s="60"/>
      <c r="M41" s="44" t="str">
        <f t="shared" si="0"/>
        <v/>
      </c>
    </row>
    <row r="42" spans="1:13" x14ac:dyDescent="0.35">
      <c r="A42" s="3">
        <v>22</v>
      </c>
      <c r="B42" s="58"/>
      <c r="C42" s="58"/>
      <c r="D42" s="58"/>
      <c r="E42" s="58"/>
      <c r="F42" s="58"/>
      <c r="G42" s="58"/>
      <c r="H42" s="58"/>
      <c r="I42" s="59"/>
      <c r="J42" s="59"/>
      <c r="K42" s="60"/>
      <c r="M42" s="44" t="str">
        <f t="shared" si="0"/>
        <v/>
      </c>
    </row>
    <row r="43" spans="1:13" x14ac:dyDescent="0.35">
      <c r="A43" s="3">
        <v>23</v>
      </c>
      <c r="B43" s="58"/>
      <c r="C43" s="58"/>
      <c r="D43" s="58"/>
      <c r="E43" s="58"/>
      <c r="F43" s="58"/>
      <c r="G43" s="58"/>
      <c r="H43" s="58"/>
      <c r="I43" s="59"/>
      <c r="J43" s="59"/>
      <c r="K43" s="60"/>
      <c r="M43" s="44" t="str">
        <f t="shared" si="0"/>
        <v/>
      </c>
    </row>
    <row r="44" spans="1:13" x14ac:dyDescent="0.35">
      <c r="A44" s="3">
        <v>24</v>
      </c>
      <c r="B44" s="58"/>
      <c r="C44" s="58"/>
      <c r="D44" s="58"/>
      <c r="E44" s="58"/>
      <c r="F44" s="58"/>
      <c r="G44" s="58"/>
      <c r="H44" s="58"/>
      <c r="I44" s="59"/>
      <c r="J44" s="59"/>
      <c r="K44" s="60"/>
      <c r="M44" s="44" t="str">
        <f t="shared" si="0"/>
        <v/>
      </c>
    </row>
    <row r="45" spans="1:13" x14ac:dyDescent="0.35">
      <c r="A45" s="3">
        <v>25</v>
      </c>
      <c r="B45" s="58"/>
      <c r="C45" s="58"/>
      <c r="D45" s="58"/>
      <c r="E45" s="58"/>
      <c r="F45" s="58"/>
      <c r="G45" s="58"/>
      <c r="H45" s="58"/>
      <c r="I45" s="59"/>
      <c r="J45" s="59"/>
      <c r="K45" s="60"/>
      <c r="M45" s="44" t="str">
        <f t="shared" si="0"/>
        <v/>
      </c>
    </row>
    <row r="46" spans="1:13" x14ac:dyDescent="0.35">
      <c r="A46" s="3">
        <v>26</v>
      </c>
      <c r="B46" s="58"/>
      <c r="C46" s="58"/>
      <c r="D46" s="58"/>
      <c r="E46" s="58"/>
      <c r="F46" s="58"/>
      <c r="G46" s="58"/>
      <c r="H46" s="58"/>
      <c r="I46" s="59"/>
      <c r="J46" s="59"/>
      <c r="K46" s="60"/>
      <c r="M46" s="44" t="str">
        <f t="shared" si="0"/>
        <v/>
      </c>
    </row>
    <row r="47" spans="1:13" x14ac:dyDescent="0.35">
      <c r="A47" s="3">
        <v>27</v>
      </c>
      <c r="B47" s="58"/>
      <c r="C47" s="58"/>
      <c r="D47" s="58"/>
      <c r="E47" s="58"/>
      <c r="F47" s="58"/>
      <c r="G47" s="58"/>
      <c r="H47" s="58"/>
      <c r="I47" s="59"/>
      <c r="J47" s="59"/>
      <c r="K47" s="60"/>
      <c r="M47" s="44" t="str">
        <f t="shared" si="0"/>
        <v/>
      </c>
    </row>
    <row r="48" spans="1:13" x14ac:dyDescent="0.35">
      <c r="A48" s="3">
        <v>28</v>
      </c>
      <c r="B48" s="58"/>
      <c r="C48" s="58"/>
      <c r="D48" s="58"/>
      <c r="E48" s="58"/>
      <c r="F48" s="58"/>
      <c r="G48" s="58"/>
      <c r="H48" s="58"/>
      <c r="I48" s="59"/>
      <c r="J48" s="59"/>
      <c r="K48" s="60"/>
      <c r="M48" s="44" t="str">
        <f t="shared" si="0"/>
        <v/>
      </c>
    </row>
    <row r="49" spans="1:13" x14ac:dyDescent="0.35">
      <c r="A49" s="3">
        <v>29</v>
      </c>
      <c r="B49" s="58"/>
      <c r="C49" s="58"/>
      <c r="D49" s="58"/>
      <c r="E49" s="58"/>
      <c r="F49" s="58"/>
      <c r="G49" s="58"/>
      <c r="H49" s="58"/>
      <c r="I49" s="59"/>
      <c r="J49" s="59"/>
      <c r="K49" s="60"/>
      <c r="M49" s="44" t="str">
        <f t="shared" si="0"/>
        <v/>
      </c>
    </row>
    <row r="50" spans="1:13" x14ac:dyDescent="0.35">
      <c r="A50" s="3">
        <v>30</v>
      </c>
      <c r="B50" s="58"/>
      <c r="C50" s="58"/>
      <c r="D50" s="58"/>
      <c r="E50" s="58"/>
      <c r="F50" s="58"/>
      <c r="G50" s="58"/>
      <c r="H50" s="58"/>
      <c r="I50" s="59"/>
      <c r="J50" s="59"/>
      <c r="K50" s="60"/>
      <c r="M50" s="44" t="str">
        <f t="shared" si="0"/>
        <v/>
      </c>
    </row>
    <row r="51" spans="1:13" x14ac:dyDescent="0.35">
      <c r="A51" s="3">
        <v>31</v>
      </c>
      <c r="B51" s="58"/>
      <c r="C51" s="58"/>
      <c r="D51" s="58"/>
      <c r="E51" s="58"/>
      <c r="F51" s="58"/>
      <c r="G51" s="58"/>
      <c r="H51" s="58"/>
      <c r="I51" s="59"/>
      <c r="J51" s="59"/>
      <c r="K51" s="60"/>
      <c r="M51" s="44" t="str">
        <f t="shared" si="0"/>
        <v/>
      </c>
    </row>
    <row r="52" spans="1:13" x14ac:dyDescent="0.35">
      <c r="A52" s="3">
        <v>32</v>
      </c>
      <c r="B52" s="58"/>
      <c r="C52" s="58"/>
      <c r="D52" s="58"/>
      <c r="E52" s="58"/>
      <c r="F52" s="58"/>
      <c r="G52" s="58"/>
      <c r="H52" s="58"/>
      <c r="I52" s="59"/>
      <c r="J52" s="59"/>
      <c r="K52" s="60"/>
      <c r="M52" s="44" t="str">
        <f t="shared" si="0"/>
        <v/>
      </c>
    </row>
    <row r="53" spans="1:13" x14ac:dyDescent="0.35">
      <c r="A53" s="3">
        <v>33</v>
      </c>
      <c r="B53" s="58"/>
      <c r="C53" s="58"/>
      <c r="D53" s="58"/>
      <c r="E53" s="58"/>
      <c r="F53" s="58"/>
      <c r="G53" s="58"/>
      <c r="H53" s="58"/>
      <c r="I53" s="59"/>
      <c r="J53" s="59"/>
      <c r="K53" s="60"/>
      <c r="M53" s="44" t="str">
        <f t="shared" si="0"/>
        <v/>
      </c>
    </row>
    <row r="54" spans="1:13" x14ac:dyDescent="0.35">
      <c r="A54" s="3">
        <v>34</v>
      </c>
      <c r="B54" s="58"/>
      <c r="C54" s="58"/>
      <c r="D54" s="58"/>
      <c r="E54" s="58"/>
      <c r="F54" s="58"/>
      <c r="G54" s="58"/>
      <c r="H54" s="58"/>
      <c r="I54" s="59"/>
      <c r="J54" s="59"/>
      <c r="K54" s="60"/>
      <c r="M54" s="44" t="str">
        <f t="shared" si="0"/>
        <v/>
      </c>
    </row>
    <row r="55" spans="1:13" x14ac:dyDescent="0.35">
      <c r="A55" s="3">
        <v>35</v>
      </c>
      <c r="B55" s="58"/>
      <c r="C55" s="58"/>
      <c r="D55" s="58"/>
      <c r="E55" s="58"/>
      <c r="F55" s="58"/>
      <c r="G55" s="58"/>
      <c r="H55" s="58"/>
      <c r="I55" s="59"/>
      <c r="J55" s="59"/>
      <c r="K55" s="60"/>
      <c r="M55" s="44" t="str">
        <f t="shared" si="0"/>
        <v/>
      </c>
    </row>
    <row r="56" spans="1:13" x14ac:dyDescent="0.35">
      <c r="A56" s="3">
        <v>36</v>
      </c>
      <c r="B56" s="58"/>
      <c r="C56" s="58"/>
      <c r="D56" s="58"/>
      <c r="E56" s="58"/>
      <c r="F56" s="58"/>
      <c r="G56" s="58"/>
      <c r="H56" s="58"/>
      <c r="I56" s="59"/>
      <c r="J56" s="59"/>
      <c r="K56" s="60"/>
      <c r="M56" s="44" t="str">
        <f t="shared" si="0"/>
        <v/>
      </c>
    </row>
    <row r="57" spans="1:13" x14ac:dyDescent="0.35">
      <c r="A57" s="3">
        <v>37</v>
      </c>
      <c r="B57" s="58"/>
      <c r="C57" s="58"/>
      <c r="D57" s="58"/>
      <c r="E57" s="58"/>
      <c r="F57" s="58"/>
      <c r="G57" s="58"/>
      <c r="H57" s="58"/>
      <c r="I57" s="59"/>
      <c r="J57" s="59"/>
      <c r="K57" s="60"/>
      <c r="M57" s="44" t="str">
        <f t="shared" si="0"/>
        <v/>
      </c>
    </row>
    <row r="58" spans="1:13" x14ac:dyDescent="0.35">
      <c r="A58" s="3">
        <v>38</v>
      </c>
      <c r="B58" s="58"/>
      <c r="C58" s="58"/>
      <c r="D58" s="58"/>
      <c r="E58" s="58"/>
      <c r="F58" s="58"/>
      <c r="G58" s="58"/>
      <c r="H58" s="58"/>
      <c r="I58" s="59"/>
      <c r="J58" s="59"/>
      <c r="K58" s="60"/>
      <c r="M58" s="44" t="str">
        <f t="shared" si="0"/>
        <v/>
      </c>
    </row>
    <row r="59" spans="1:13" x14ac:dyDescent="0.35">
      <c r="A59" s="3">
        <v>39</v>
      </c>
      <c r="B59" s="58"/>
      <c r="C59" s="58"/>
      <c r="D59" s="58"/>
      <c r="E59" s="58"/>
      <c r="F59" s="58"/>
      <c r="G59" s="58"/>
      <c r="H59" s="58"/>
      <c r="I59" s="59"/>
      <c r="J59" s="59"/>
      <c r="K59" s="60"/>
      <c r="M59" s="44" t="str">
        <f t="shared" si="0"/>
        <v/>
      </c>
    </row>
    <row r="60" spans="1:13" x14ac:dyDescent="0.35">
      <c r="A60" s="3">
        <v>40</v>
      </c>
      <c r="B60" s="58"/>
      <c r="C60" s="58"/>
      <c r="D60" s="58"/>
      <c r="E60" s="58"/>
      <c r="F60" s="58"/>
      <c r="G60" s="58"/>
      <c r="H60" s="58"/>
      <c r="I60" s="59"/>
      <c r="J60" s="59"/>
      <c r="K60" s="60"/>
      <c r="M60" s="44" t="str">
        <f t="shared" si="0"/>
        <v/>
      </c>
    </row>
    <row r="61" spans="1:13" x14ac:dyDescent="0.35">
      <c r="A61" s="3">
        <v>41</v>
      </c>
      <c r="B61" s="58"/>
      <c r="C61" s="58"/>
      <c r="D61" s="58"/>
      <c r="E61" s="58"/>
      <c r="F61" s="58"/>
      <c r="G61" s="58"/>
      <c r="H61" s="58"/>
      <c r="I61" s="59"/>
      <c r="J61" s="59"/>
      <c r="K61" s="60"/>
      <c r="M61" s="44" t="str">
        <f t="shared" si="0"/>
        <v/>
      </c>
    </row>
    <row r="62" spans="1:13" x14ac:dyDescent="0.35">
      <c r="A62" s="3">
        <v>42</v>
      </c>
      <c r="B62" s="58"/>
      <c r="C62" s="58"/>
      <c r="D62" s="58"/>
      <c r="E62" s="58"/>
      <c r="F62" s="58"/>
      <c r="G62" s="58"/>
      <c r="H62" s="58"/>
      <c r="I62" s="59"/>
      <c r="J62" s="59"/>
      <c r="K62" s="60"/>
      <c r="M62" s="44" t="str">
        <f t="shared" si="0"/>
        <v/>
      </c>
    </row>
    <row r="63" spans="1:13" x14ac:dyDescent="0.35">
      <c r="A63" s="3">
        <v>43</v>
      </c>
      <c r="B63" s="58"/>
      <c r="C63" s="58"/>
      <c r="D63" s="58"/>
      <c r="E63" s="58"/>
      <c r="F63" s="58"/>
      <c r="G63" s="58"/>
      <c r="H63" s="58"/>
      <c r="I63" s="59"/>
      <c r="J63" s="59"/>
      <c r="K63" s="60"/>
      <c r="M63" s="44" t="str">
        <f t="shared" si="0"/>
        <v/>
      </c>
    </row>
    <row r="64" spans="1:13" x14ac:dyDescent="0.35">
      <c r="A64" s="3">
        <v>44</v>
      </c>
      <c r="B64" s="58"/>
      <c r="C64" s="58"/>
      <c r="D64" s="58"/>
      <c r="E64" s="58"/>
      <c r="F64" s="58"/>
      <c r="G64" s="58"/>
      <c r="H64" s="58"/>
      <c r="I64" s="59"/>
      <c r="J64" s="59"/>
      <c r="K64" s="60"/>
      <c r="M64" s="44" t="str">
        <f t="shared" si="0"/>
        <v/>
      </c>
    </row>
    <row r="65" spans="1:13" x14ac:dyDescent="0.35">
      <c r="A65" s="3">
        <v>45</v>
      </c>
      <c r="B65" s="58"/>
      <c r="C65" s="58"/>
      <c r="D65" s="58"/>
      <c r="E65" s="58"/>
      <c r="F65" s="58"/>
      <c r="G65" s="58"/>
      <c r="H65" s="58"/>
      <c r="I65" s="59"/>
      <c r="J65" s="59"/>
      <c r="K65" s="60"/>
      <c r="M65" s="44" t="str">
        <f t="shared" si="0"/>
        <v/>
      </c>
    </row>
    <row r="66" spans="1:13" x14ac:dyDescent="0.35">
      <c r="A66" s="3">
        <v>46</v>
      </c>
      <c r="B66" s="58"/>
      <c r="C66" s="58"/>
      <c r="D66" s="58"/>
      <c r="E66" s="58"/>
      <c r="F66" s="58"/>
      <c r="G66" s="58"/>
      <c r="H66" s="58"/>
      <c r="I66" s="59"/>
      <c r="J66" s="59"/>
      <c r="K66" s="60"/>
      <c r="M66" s="44" t="str">
        <f t="shared" si="0"/>
        <v/>
      </c>
    </row>
    <row r="67" spans="1:13" x14ac:dyDescent="0.35">
      <c r="A67" s="3">
        <v>47</v>
      </c>
      <c r="B67" s="58"/>
      <c r="C67" s="58"/>
      <c r="D67" s="58"/>
      <c r="E67" s="58"/>
      <c r="F67" s="58"/>
      <c r="G67" s="58"/>
      <c r="H67" s="58"/>
      <c r="I67" s="59"/>
      <c r="J67" s="59"/>
      <c r="K67" s="60"/>
      <c r="M67" s="44" t="str">
        <f t="shared" si="0"/>
        <v/>
      </c>
    </row>
    <row r="68" spans="1:13" x14ac:dyDescent="0.35">
      <c r="A68" s="3">
        <v>48</v>
      </c>
      <c r="B68" s="58"/>
      <c r="C68" s="58"/>
      <c r="D68" s="58"/>
      <c r="E68" s="58"/>
      <c r="F68" s="58"/>
      <c r="G68" s="58"/>
      <c r="H68" s="58"/>
      <c r="I68" s="59"/>
      <c r="J68" s="59"/>
      <c r="K68" s="60"/>
      <c r="M68" s="44" t="str">
        <f t="shared" si="0"/>
        <v/>
      </c>
    </row>
    <row r="69" spans="1:13" x14ac:dyDescent="0.35">
      <c r="A69" s="3">
        <v>49</v>
      </c>
      <c r="B69" s="58"/>
      <c r="C69" s="58"/>
      <c r="D69" s="58"/>
      <c r="E69" s="58"/>
      <c r="F69" s="58"/>
      <c r="G69" s="58"/>
      <c r="H69" s="58"/>
      <c r="I69" s="59"/>
      <c r="J69" s="59"/>
      <c r="K69" s="60"/>
      <c r="M69" s="44" t="str">
        <f t="shared" si="0"/>
        <v/>
      </c>
    </row>
    <row r="70" spans="1:13" x14ac:dyDescent="0.35">
      <c r="A70" s="3">
        <v>50</v>
      </c>
      <c r="B70" s="58"/>
      <c r="C70" s="58"/>
      <c r="D70" s="58"/>
      <c r="E70" s="58"/>
      <c r="F70" s="58"/>
      <c r="G70" s="58"/>
      <c r="H70" s="58"/>
      <c r="I70" s="59"/>
      <c r="J70" s="59"/>
      <c r="K70" s="60"/>
      <c r="M70" s="44" t="str">
        <f t="shared" si="0"/>
        <v/>
      </c>
    </row>
    <row r="71" spans="1:13" x14ac:dyDescent="0.35">
      <c r="A71" s="3">
        <v>51</v>
      </c>
      <c r="B71" s="58"/>
      <c r="C71" s="58"/>
      <c r="D71" s="58"/>
      <c r="E71" s="58"/>
      <c r="F71" s="58"/>
      <c r="G71" s="58"/>
      <c r="H71" s="58"/>
      <c r="I71" s="59"/>
      <c r="J71" s="59"/>
      <c r="K71" s="60"/>
      <c r="M71" s="44" t="str">
        <f t="shared" si="0"/>
        <v/>
      </c>
    </row>
    <row r="72" spans="1:13" x14ac:dyDescent="0.35">
      <c r="A72" s="3">
        <v>52</v>
      </c>
      <c r="B72" s="58"/>
      <c r="C72" s="58"/>
      <c r="D72" s="58"/>
      <c r="E72" s="58"/>
      <c r="F72" s="58"/>
      <c r="G72" s="58"/>
      <c r="H72" s="58"/>
      <c r="I72" s="59"/>
      <c r="J72" s="59"/>
      <c r="K72" s="60"/>
      <c r="M72" s="44" t="str">
        <f t="shared" si="0"/>
        <v/>
      </c>
    </row>
    <row r="73" spans="1:13" x14ac:dyDescent="0.35">
      <c r="A73" s="3">
        <v>53</v>
      </c>
      <c r="B73" s="58"/>
      <c r="C73" s="58"/>
      <c r="D73" s="58"/>
      <c r="E73" s="58"/>
      <c r="F73" s="58"/>
      <c r="G73" s="58"/>
      <c r="H73" s="58"/>
      <c r="I73" s="59"/>
      <c r="J73" s="59"/>
      <c r="K73" s="60"/>
      <c r="M73" s="44" t="str">
        <f t="shared" si="0"/>
        <v/>
      </c>
    </row>
    <row r="74" spans="1:13" x14ac:dyDescent="0.35">
      <c r="A74" s="3">
        <v>54</v>
      </c>
      <c r="B74" s="58"/>
      <c r="C74" s="58"/>
      <c r="D74" s="58"/>
      <c r="E74" s="58"/>
      <c r="F74" s="58"/>
      <c r="G74" s="58"/>
      <c r="H74" s="58"/>
      <c r="I74" s="59"/>
      <c r="J74" s="59"/>
      <c r="K74" s="60"/>
      <c r="M74" s="44" t="str">
        <f t="shared" si="0"/>
        <v/>
      </c>
    </row>
    <row r="75" spans="1:13" x14ac:dyDescent="0.35">
      <c r="A75" s="3">
        <v>55</v>
      </c>
      <c r="B75" s="58"/>
      <c r="C75" s="58"/>
      <c r="D75" s="58"/>
      <c r="E75" s="58"/>
      <c r="F75" s="58"/>
      <c r="G75" s="58"/>
      <c r="H75" s="58"/>
      <c r="I75" s="59"/>
      <c r="J75" s="59"/>
      <c r="K75" s="60"/>
      <c r="M75" s="44" t="str">
        <f t="shared" si="0"/>
        <v/>
      </c>
    </row>
    <row r="76" spans="1:13" x14ac:dyDescent="0.35">
      <c r="A76" s="3">
        <v>56</v>
      </c>
      <c r="B76" s="58"/>
      <c r="C76" s="58"/>
      <c r="D76" s="58"/>
      <c r="E76" s="58"/>
      <c r="F76" s="58"/>
      <c r="G76" s="58"/>
      <c r="H76" s="58"/>
      <c r="I76" s="59"/>
      <c r="J76" s="59"/>
      <c r="K76" s="60"/>
      <c r="M76" s="44" t="str">
        <f t="shared" si="0"/>
        <v/>
      </c>
    </row>
    <row r="77" spans="1:13" x14ac:dyDescent="0.35">
      <c r="A77" s="3">
        <v>57</v>
      </c>
      <c r="B77" s="58"/>
      <c r="C77" s="58"/>
      <c r="D77" s="58"/>
      <c r="E77" s="58"/>
      <c r="F77" s="58"/>
      <c r="G77" s="58"/>
      <c r="H77" s="58"/>
      <c r="I77" s="59"/>
      <c r="J77" s="59"/>
      <c r="K77" s="60"/>
      <c r="M77" s="44" t="str">
        <f t="shared" si="0"/>
        <v/>
      </c>
    </row>
    <row r="78" spans="1:13" x14ac:dyDescent="0.35">
      <c r="A78" s="3">
        <v>58</v>
      </c>
      <c r="B78" s="58"/>
      <c r="C78" s="58"/>
      <c r="D78" s="58"/>
      <c r="E78" s="58"/>
      <c r="F78" s="58"/>
      <c r="G78" s="58"/>
      <c r="H78" s="58"/>
      <c r="I78" s="59"/>
      <c r="J78" s="59"/>
      <c r="K78" s="60"/>
      <c r="M78" s="44" t="str">
        <f t="shared" si="0"/>
        <v/>
      </c>
    </row>
    <row r="79" spans="1:13" x14ac:dyDescent="0.35">
      <c r="A79" s="3">
        <v>59</v>
      </c>
      <c r="B79" s="58"/>
      <c r="C79" s="58"/>
      <c r="D79" s="58"/>
      <c r="E79" s="58"/>
      <c r="F79" s="58"/>
      <c r="G79" s="58"/>
      <c r="H79" s="58"/>
      <c r="I79" s="59"/>
      <c r="J79" s="59"/>
      <c r="K79" s="60"/>
      <c r="M79" s="44" t="str">
        <f t="shared" si="0"/>
        <v/>
      </c>
    </row>
    <row r="80" spans="1:13" x14ac:dyDescent="0.35">
      <c r="A80" s="3">
        <v>60</v>
      </c>
      <c r="B80" s="58"/>
      <c r="C80" s="58"/>
      <c r="D80" s="58"/>
      <c r="E80" s="58"/>
      <c r="F80" s="58"/>
      <c r="G80" s="58"/>
      <c r="H80" s="58"/>
      <c r="I80" s="59"/>
      <c r="J80" s="59"/>
      <c r="K80" s="60"/>
      <c r="M80" s="44" t="str">
        <f t="shared" si="0"/>
        <v/>
      </c>
    </row>
    <row r="81" spans="1:13" x14ac:dyDescent="0.35">
      <c r="A81" s="3">
        <v>61</v>
      </c>
      <c r="B81" s="58"/>
      <c r="C81" s="58"/>
      <c r="D81" s="58"/>
      <c r="E81" s="58"/>
      <c r="F81" s="58"/>
      <c r="G81" s="58"/>
      <c r="H81" s="58"/>
      <c r="I81" s="59"/>
      <c r="J81" s="59"/>
      <c r="K81" s="60"/>
      <c r="M81" s="44" t="str">
        <f t="shared" si="0"/>
        <v/>
      </c>
    </row>
    <row r="82" spans="1:13" x14ac:dyDescent="0.35">
      <c r="A82" s="3">
        <v>62</v>
      </c>
      <c r="B82" s="58"/>
      <c r="C82" s="58"/>
      <c r="D82" s="58"/>
      <c r="E82" s="58"/>
      <c r="F82" s="58"/>
      <c r="G82" s="58"/>
      <c r="H82" s="58"/>
      <c r="I82" s="59"/>
      <c r="J82" s="59"/>
      <c r="K82" s="60"/>
      <c r="M82" s="44" t="str">
        <f t="shared" si="0"/>
        <v/>
      </c>
    </row>
    <row r="83" spans="1:13" x14ac:dyDescent="0.35">
      <c r="A83" s="3">
        <v>63</v>
      </c>
      <c r="B83" s="58"/>
      <c r="C83" s="58"/>
      <c r="D83" s="58"/>
      <c r="E83" s="58"/>
      <c r="F83" s="58"/>
      <c r="G83" s="58"/>
      <c r="H83" s="58"/>
      <c r="I83" s="59"/>
      <c r="J83" s="59"/>
      <c r="K83" s="60"/>
      <c r="M83" s="44" t="str">
        <f t="shared" si="0"/>
        <v/>
      </c>
    </row>
    <row r="84" spans="1:13" x14ac:dyDescent="0.35">
      <c r="A84" s="3">
        <v>64</v>
      </c>
      <c r="B84" s="58"/>
      <c r="C84" s="58"/>
      <c r="D84" s="58"/>
      <c r="E84" s="58"/>
      <c r="F84" s="58"/>
      <c r="G84" s="58"/>
      <c r="H84" s="58"/>
      <c r="I84" s="59"/>
      <c r="J84" s="59"/>
      <c r="K84" s="60"/>
      <c r="M84" s="44" t="str">
        <f t="shared" si="0"/>
        <v/>
      </c>
    </row>
    <row r="85" spans="1:13" x14ac:dyDescent="0.35">
      <c r="A85" s="3">
        <v>65</v>
      </c>
      <c r="B85" s="58"/>
      <c r="C85" s="58"/>
      <c r="D85" s="58"/>
      <c r="E85" s="58"/>
      <c r="F85" s="58"/>
      <c r="G85" s="58"/>
      <c r="H85" s="58"/>
      <c r="I85" s="59"/>
      <c r="J85" s="59"/>
      <c r="K85" s="60"/>
      <c r="M85" s="44" t="str">
        <f t="shared" si="0"/>
        <v/>
      </c>
    </row>
    <row r="86" spans="1:13" x14ac:dyDescent="0.35">
      <c r="A86" s="3">
        <v>66</v>
      </c>
      <c r="B86" s="58"/>
      <c r="C86" s="58"/>
      <c r="D86" s="58"/>
      <c r="E86" s="58"/>
      <c r="F86" s="58"/>
      <c r="G86" s="58"/>
      <c r="H86" s="58"/>
      <c r="I86" s="59"/>
      <c r="J86" s="59"/>
      <c r="K86" s="60"/>
      <c r="M86" s="44" t="str">
        <f t="shared" ref="M86:M120" si="1">IF(AND(F86&lt;&gt;"",H86=""),"X","")</f>
        <v/>
      </c>
    </row>
    <row r="87" spans="1:13" x14ac:dyDescent="0.35">
      <c r="A87" s="3">
        <v>67</v>
      </c>
      <c r="B87" s="58"/>
      <c r="C87" s="58"/>
      <c r="D87" s="58"/>
      <c r="E87" s="58"/>
      <c r="F87" s="58"/>
      <c r="G87" s="58"/>
      <c r="H87" s="58"/>
      <c r="I87" s="59"/>
      <c r="J87" s="59"/>
      <c r="K87" s="60"/>
      <c r="M87" s="44" t="str">
        <f t="shared" si="1"/>
        <v/>
      </c>
    </row>
    <row r="88" spans="1:13" x14ac:dyDescent="0.35">
      <c r="A88" s="3">
        <v>68</v>
      </c>
      <c r="B88" s="58"/>
      <c r="C88" s="58"/>
      <c r="D88" s="58"/>
      <c r="E88" s="58"/>
      <c r="F88" s="58"/>
      <c r="G88" s="58"/>
      <c r="H88" s="58"/>
      <c r="I88" s="59"/>
      <c r="J88" s="59"/>
      <c r="K88" s="60"/>
      <c r="M88" s="44" t="str">
        <f t="shared" si="1"/>
        <v/>
      </c>
    </row>
    <row r="89" spans="1:13" x14ac:dyDescent="0.35">
      <c r="A89" s="3">
        <v>69</v>
      </c>
      <c r="B89" s="58"/>
      <c r="C89" s="58"/>
      <c r="D89" s="58"/>
      <c r="E89" s="58"/>
      <c r="F89" s="58"/>
      <c r="G89" s="58"/>
      <c r="H89" s="58"/>
      <c r="I89" s="59"/>
      <c r="J89" s="59"/>
      <c r="K89" s="60"/>
      <c r="M89" s="44" t="str">
        <f t="shared" si="1"/>
        <v/>
      </c>
    </row>
    <row r="90" spans="1:13" x14ac:dyDescent="0.35">
      <c r="A90" s="3">
        <v>70</v>
      </c>
      <c r="B90" s="58"/>
      <c r="C90" s="58"/>
      <c r="D90" s="58"/>
      <c r="E90" s="58"/>
      <c r="F90" s="58"/>
      <c r="G90" s="58"/>
      <c r="H90" s="58"/>
      <c r="I90" s="59"/>
      <c r="J90" s="59"/>
      <c r="K90" s="60"/>
      <c r="M90" s="44" t="str">
        <f t="shared" si="1"/>
        <v/>
      </c>
    </row>
    <row r="91" spans="1:13" x14ac:dyDescent="0.35">
      <c r="A91" s="3">
        <v>71</v>
      </c>
      <c r="B91" s="58"/>
      <c r="C91" s="58"/>
      <c r="D91" s="58"/>
      <c r="E91" s="58"/>
      <c r="F91" s="58"/>
      <c r="G91" s="58"/>
      <c r="H91" s="58"/>
      <c r="I91" s="59"/>
      <c r="J91" s="59"/>
      <c r="K91" s="60"/>
      <c r="M91" s="44" t="str">
        <f t="shared" si="1"/>
        <v/>
      </c>
    </row>
    <row r="92" spans="1:13" x14ac:dyDescent="0.35">
      <c r="A92" s="3">
        <v>72</v>
      </c>
      <c r="B92" s="58"/>
      <c r="C92" s="58"/>
      <c r="D92" s="58"/>
      <c r="E92" s="58"/>
      <c r="F92" s="58"/>
      <c r="G92" s="58"/>
      <c r="H92" s="58"/>
      <c r="I92" s="59"/>
      <c r="J92" s="59"/>
      <c r="K92" s="60"/>
      <c r="M92" s="44" t="str">
        <f t="shared" si="1"/>
        <v/>
      </c>
    </row>
    <row r="93" spans="1:13" x14ac:dyDescent="0.35">
      <c r="A93" s="3">
        <v>73</v>
      </c>
      <c r="B93" s="58"/>
      <c r="C93" s="58"/>
      <c r="D93" s="58"/>
      <c r="E93" s="58"/>
      <c r="F93" s="58"/>
      <c r="G93" s="58"/>
      <c r="H93" s="58"/>
      <c r="I93" s="59"/>
      <c r="J93" s="59"/>
      <c r="K93" s="60"/>
      <c r="M93" s="44" t="str">
        <f t="shared" si="1"/>
        <v/>
      </c>
    </row>
    <row r="94" spans="1:13" x14ac:dyDescent="0.35">
      <c r="A94" s="3">
        <v>74</v>
      </c>
      <c r="B94" s="58"/>
      <c r="C94" s="58"/>
      <c r="D94" s="58"/>
      <c r="E94" s="58"/>
      <c r="F94" s="58"/>
      <c r="G94" s="58"/>
      <c r="H94" s="58"/>
      <c r="I94" s="59"/>
      <c r="J94" s="59"/>
      <c r="K94" s="60"/>
      <c r="M94" s="44" t="str">
        <f t="shared" si="1"/>
        <v/>
      </c>
    </row>
    <row r="95" spans="1:13" x14ac:dyDescent="0.35">
      <c r="A95" s="3">
        <v>75</v>
      </c>
      <c r="B95" s="58"/>
      <c r="C95" s="58"/>
      <c r="D95" s="58"/>
      <c r="E95" s="58"/>
      <c r="F95" s="58"/>
      <c r="G95" s="58"/>
      <c r="H95" s="58"/>
      <c r="I95" s="59"/>
      <c r="J95" s="59"/>
      <c r="K95" s="60"/>
      <c r="M95" s="44" t="str">
        <f t="shared" si="1"/>
        <v/>
      </c>
    </row>
    <row r="96" spans="1:13" x14ac:dyDescent="0.35">
      <c r="A96" s="3">
        <v>76</v>
      </c>
      <c r="B96" s="58"/>
      <c r="C96" s="58"/>
      <c r="D96" s="58"/>
      <c r="E96" s="58"/>
      <c r="F96" s="58"/>
      <c r="G96" s="58"/>
      <c r="H96" s="58"/>
      <c r="I96" s="59"/>
      <c r="J96" s="59"/>
      <c r="K96" s="60"/>
      <c r="M96" s="44" t="str">
        <f t="shared" si="1"/>
        <v/>
      </c>
    </row>
    <row r="97" spans="1:13" x14ac:dyDescent="0.35">
      <c r="A97" s="3">
        <v>77</v>
      </c>
      <c r="B97" s="58"/>
      <c r="C97" s="58"/>
      <c r="D97" s="58"/>
      <c r="E97" s="58"/>
      <c r="F97" s="58"/>
      <c r="G97" s="58"/>
      <c r="H97" s="58"/>
      <c r="I97" s="59"/>
      <c r="J97" s="59"/>
      <c r="K97" s="60"/>
      <c r="M97" s="44" t="str">
        <f t="shared" si="1"/>
        <v/>
      </c>
    </row>
    <row r="98" spans="1:13" x14ac:dyDescent="0.35">
      <c r="A98" s="3">
        <v>78</v>
      </c>
      <c r="B98" s="58"/>
      <c r="C98" s="58"/>
      <c r="D98" s="58"/>
      <c r="E98" s="58"/>
      <c r="F98" s="58"/>
      <c r="G98" s="58"/>
      <c r="H98" s="58"/>
      <c r="I98" s="59"/>
      <c r="J98" s="59"/>
      <c r="K98" s="60"/>
      <c r="M98" s="44" t="str">
        <f t="shared" si="1"/>
        <v/>
      </c>
    </row>
    <row r="99" spans="1:13" x14ac:dyDescent="0.35">
      <c r="A99" s="3">
        <v>79</v>
      </c>
      <c r="B99" s="58"/>
      <c r="C99" s="58"/>
      <c r="D99" s="58"/>
      <c r="E99" s="58"/>
      <c r="F99" s="58"/>
      <c r="G99" s="58"/>
      <c r="H99" s="58"/>
      <c r="I99" s="59"/>
      <c r="J99" s="59"/>
      <c r="K99" s="60"/>
      <c r="M99" s="44" t="str">
        <f t="shared" si="1"/>
        <v/>
      </c>
    </row>
    <row r="100" spans="1:13" x14ac:dyDescent="0.35">
      <c r="A100" s="3">
        <v>80</v>
      </c>
      <c r="B100" s="58"/>
      <c r="C100" s="58"/>
      <c r="D100" s="58"/>
      <c r="E100" s="58"/>
      <c r="F100" s="58"/>
      <c r="G100" s="58"/>
      <c r="H100" s="58"/>
      <c r="I100" s="59"/>
      <c r="J100" s="59"/>
      <c r="K100" s="60"/>
      <c r="M100" s="44" t="str">
        <f t="shared" si="1"/>
        <v/>
      </c>
    </row>
    <row r="101" spans="1:13" x14ac:dyDescent="0.35">
      <c r="A101" s="3">
        <v>81</v>
      </c>
      <c r="B101" s="58"/>
      <c r="C101" s="58"/>
      <c r="D101" s="58"/>
      <c r="E101" s="58"/>
      <c r="F101" s="58"/>
      <c r="G101" s="58"/>
      <c r="H101" s="58"/>
      <c r="I101" s="59"/>
      <c r="J101" s="59"/>
      <c r="K101" s="60"/>
      <c r="M101" s="44" t="str">
        <f t="shared" si="1"/>
        <v/>
      </c>
    </row>
    <row r="102" spans="1:13" x14ac:dyDescent="0.35">
      <c r="A102" s="3">
        <v>82</v>
      </c>
      <c r="B102" s="58"/>
      <c r="C102" s="58"/>
      <c r="D102" s="58"/>
      <c r="E102" s="58"/>
      <c r="F102" s="58"/>
      <c r="G102" s="58"/>
      <c r="H102" s="58"/>
      <c r="I102" s="59"/>
      <c r="J102" s="59"/>
      <c r="K102" s="60"/>
      <c r="M102" s="44" t="str">
        <f t="shared" si="1"/>
        <v/>
      </c>
    </row>
    <row r="103" spans="1:13" x14ac:dyDescent="0.35">
      <c r="A103" s="3">
        <v>83</v>
      </c>
      <c r="B103" s="58"/>
      <c r="C103" s="58"/>
      <c r="D103" s="58"/>
      <c r="E103" s="58"/>
      <c r="F103" s="58"/>
      <c r="G103" s="58"/>
      <c r="H103" s="58"/>
      <c r="I103" s="59"/>
      <c r="J103" s="59"/>
      <c r="K103" s="60"/>
      <c r="M103" s="44" t="str">
        <f t="shared" si="1"/>
        <v/>
      </c>
    </row>
    <row r="104" spans="1:13" x14ac:dyDescent="0.35">
      <c r="A104" s="3">
        <v>84</v>
      </c>
      <c r="B104" s="58"/>
      <c r="C104" s="58"/>
      <c r="D104" s="58"/>
      <c r="E104" s="58"/>
      <c r="F104" s="58"/>
      <c r="G104" s="58"/>
      <c r="H104" s="58"/>
      <c r="I104" s="59"/>
      <c r="J104" s="59"/>
      <c r="K104" s="60"/>
      <c r="M104" s="44" t="str">
        <f t="shared" si="1"/>
        <v/>
      </c>
    </row>
    <row r="105" spans="1:13" x14ac:dyDescent="0.35">
      <c r="A105" s="3">
        <v>85</v>
      </c>
      <c r="B105" s="58"/>
      <c r="C105" s="58"/>
      <c r="D105" s="58"/>
      <c r="E105" s="58"/>
      <c r="F105" s="58"/>
      <c r="G105" s="58"/>
      <c r="H105" s="58"/>
      <c r="I105" s="59"/>
      <c r="J105" s="59"/>
      <c r="K105" s="60"/>
      <c r="M105" s="44" t="str">
        <f t="shared" si="1"/>
        <v/>
      </c>
    </row>
    <row r="106" spans="1:13" x14ac:dyDescent="0.35">
      <c r="A106" s="3">
        <v>86</v>
      </c>
      <c r="B106" s="58"/>
      <c r="C106" s="58"/>
      <c r="D106" s="58"/>
      <c r="E106" s="58"/>
      <c r="F106" s="58"/>
      <c r="G106" s="58"/>
      <c r="H106" s="58"/>
      <c r="I106" s="59"/>
      <c r="J106" s="59"/>
      <c r="K106" s="60"/>
      <c r="M106" s="44" t="str">
        <f t="shared" si="1"/>
        <v/>
      </c>
    </row>
    <row r="107" spans="1:13" x14ac:dyDescent="0.35">
      <c r="A107" s="3">
        <v>87</v>
      </c>
      <c r="B107" s="58"/>
      <c r="C107" s="58"/>
      <c r="D107" s="58"/>
      <c r="E107" s="58"/>
      <c r="F107" s="58"/>
      <c r="G107" s="58"/>
      <c r="H107" s="58"/>
      <c r="I107" s="59"/>
      <c r="J107" s="59"/>
      <c r="K107" s="60"/>
      <c r="M107" s="44" t="str">
        <f t="shared" si="1"/>
        <v/>
      </c>
    </row>
    <row r="108" spans="1:13" x14ac:dyDescent="0.35">
      <c r="A108" s="3">
        <v>88</v>
      </c>
      <c r="B108" s="58"/>
      <c r="C108" s="58"/>
      <c r="D108" s="58"/>
      <c r="E108" s="58"/>
      <c r="F108" s="58"/>
      <c r="G108" s="58"/>
      <c r="H108" s="58"/>
      <c r="I108" s="59"/>
      <c r="J108" s="59"/>
      <c r="K108" s="60"/>
      <c r="M108" s="44" t="str">
        <f t="shared" si="1"/>
        <v/>
      </c>
    </row>
    <row r="109" spans="1:13" x14ac:dyDescent="0.35">
      <c r="A109" s="3">
        <v>89</v>
      </c>
      <c r="B109" s="58"/>
      <c r="C109" s="58"/>
      <c r="D109" s="58"/>
      <c r="E109" s="58"/>
      <c r="F109" s="58"/>
      <c r="G109" s="58"/>
      <c r="H109" s="58"/>
      <c r="I109" s="59"/>
      <c r="J109" s="59"/>
      <c r="K109" s="60"/>
      <c r="M109" s="44" t="str">
        <f t="shared" si="1"/>
        <v/>
      </c>
    </row>
    <row r="110" spans="1:13" x14ac:dyDescent="0.35">
      <c r="A110" s="3">
        <v>90</v>
      </c>
      <c r="B110" s="58"/>
      <c r="C110" s="58"/>
      <c r="D110" s="58"/>
      <c r="E110" s="58"/>
      <c r="F110" s="58"/>
      <c r="G110" s="58"/>
      <c r="H110" s="58"/>
      <c r="I110" s="59"/>
      <c r="J110" s="59"/>
      <c r="K110" s="60"/>
      <c r="M110" s="44" t="str">
        <f t="shared" si="1"/>
        <v/>
      </c>
    </row>
    <row r="111" spans="1:13" x14ac:dyDescent="0.35">
      <c r="A111" s="3">
        <v>91</v>
      </c>
      <c r="B111" s="58"/>
      <c r="C111" s="58"/>
      <c r="D111" s="58"/>
      <c r="E111" s="58"/>
      <c r="F111" s="58"/>
      <c r="G111" s="58"/>
      <c r="H111" s="58"/>
      <c r="I111" s="59"/>
      <c r="J111" s="59"/>
      <c r="K111" s="60"/>
      <c r="M111" s="44" t="str">
        <f t="shared" si="1"/>
        <v/>
      </c>
    </row>
    <row r="112" spans="1:13" x14ac:dyDescent="0.35">
      <c r="A112" s="3">
        <v>92</v>
      </c>
      <c r="B112" s="58"/>
      <c r="C112" s="58"/>
      <c r="D112" s="58"/>
      <c r="E112" s="58"/>
      <c r="F112" s="58"/>
      <c r="G112" s="58"/>
      <c r="H112" s="58"/>
      <c r="I112" s="59"/>
      <c r="J112" s="59"/>
      <c r="K112" s="60"/>
      <c r="M112" s="44" t="str">
        <f t="shared" si="1"/>
        <v/>
      </c>
    </row>
    <row r="113" spans="1:13" x14ac:dyDescent="0.35">
      <c r="A113" s="3">
        <v>93</v>
      </c>
      <c r="B113" s="58"/>
      <c r="C113" s="58"/>
      <c r="D113" s="58"/>
      <c r="E113" s="58"/>
      <c r="F113" s="58"/>
      <c r="G113" s="58"/>
      <c r="H113" s="58"/>
      <c r="I113" s="59"/>
      <c r="J113" s="59"/>
      <c r="K113" s="60"/>
      <c r="M113" s="44" t="str">
        <f t="shared" si="1"/>
        <v/>
      </c>
    </row>
    <row r="114" spans="1:13" x14ac:dyDescent="0.35">
      <c r="A114" s="3">
        <v>94</v>
      </c>
      <c r="B114" s="58"/>
      <c r="C114" s="58"/>
      <c r="D114" s="58"/>
      <c r="E114" s="58"/>
      <c r="F114" s="58"/>
      <c r="G114" s="58"/>
      <c r="H114" s="58"/>
      <c r="I114" s="59"/>
      <c r="J114" s="59"/>
      <c r="K114" s="60"/>
      <c r="M114" s="44" t="str">
        <f t="shared" si="1"/>
        <v/>
      </c>
    </row>
    <row r="115" spans="1:13" x14ac:dyDescent="0.35">
      <c r="A115" s="3">
        <v>95</v>
      </c>
      <c r="B115" s="58"/>
      <c r="C115" s="58"/>
      <c r="D115" s="58"/>
      <c r="E115" s="58"/>
      <c r="F115" s="58"/>
      <c r="G115" s="58"/>
      <c r="H115" s="58"/>
      <c r="I115" s="59"/>
      <c r="J115" s="59"/>
      <c r="K115" s="60"/>
      <c r="M115" s="44" t="str">
        <f t="shared" si="1"/>
        <v/>
      </c>
    </row>
    <row r="116" spans="1:13" x14ac:dyDescent="0.35">
      <c r="A116" s="3">
        <v>96</v>
      </c>
      <c r="B116" s="58"/>
      <c r="C116" s="58"/>
      <c r="D116" s="58"/>
      <c r="E116" s="58"/>
      <c r="F116" s="58"/>
      <c r="G116" s="58"/>
      <c r="H116" s="58"/>
      <c r="I116" s="59"/>
      <c r="J116" s="59"/>
      <c r="K116" s="60"/>
      <c r="M116" s="44" t="str">
        <f t="shared" si="1"/>
        <v/>
      </c>
    </row>
    <row r="117" spans="1:13" x14ac:dyDescent="0.35">
      <c r="A117" s="3">
        <v>97</v>
      </c>
      <c r="B117" s="58"/>
      <c r="C117" s="58"/>
      <c r="D117" s="58"/>
      <c r="E117" s="58"/>
      <c r="F117" s="58"/>
      <c r="G117" s="58"/>
      <c r="H117" s="58"/>
      <c r="I117" s="59"/>
      <c r="J117" s="59"/>
      <c r="K117" s="60"/>
      <c r="M117" s="44" t="str">
        <f t="shared" si="1"/>
        <v/>
      </c>
    </row>
    <row r="118" spans="1:13" x14ac:dyDescent="0.35">
      <c r="A118" s="3">
        <v>98</v>
      </c>
      <c r="B118" s="58"/>
      <c r="C118" s="58"/>
      <c r="D118" s="58"/>
      <c r="E118" s="58"/>
      <c r="F118" s="58"/>
      <c r="G118" s="58"/>
      <c r="H118" s="58"/>
      <c r="I118" s="59"/>
      <c r="J118" s="59"/>
      <c r="K118" s="60"/>
      <c r="M118" s="44" t="str">
        <f t="shared" si="1"/>
        <v/>
      </c>
    </row>
    <row r="119" spans="1:13" x14ac:dyDescent="0.35">
      <c r="A119" s="3">
        <v>99</v>
      </c>
      <c r="B119" s="58"/>
      <c r="C119" s="58"/>
      <c r="D119" s="58"/>
      <c r="E119" s="58"/>
      <c r="F119" s="58"/>
      <c r="G119" s="58"/>
      <c r="H119" s="58"/>
      <c r="I119" s="59"/>
      <c r="J119" s="59"/>
      <c r="K119" s="60"/>
      <c r="M119" s="44" t="str">
        <f t="shared" si="1"/>
        <v/>
      </c>
    </row>
    <row r="120" spans="1:13" x14ac:dyDescent="0.35">
      <c r="A120" s="3">
        <v>100</v>
      </c>
      <c r="B120" s="58"/>
      <c r="C120" s="58"/>
      <c r="D120" s="58"/>
      <c r="E120" s="58"/>
      <c r="F120" s="58"/>
      <c r="G120" s="58"/>
      <c r="H120" s="58"/>
      <c r="I120" s="59"/>
      <c r="J120" s="59"/>
      <c r="K120" s="60"/>
      <c r="M120" s="44" t="str">
        <f t="shared" si="1"/>
        <v/>
      </c>
    </row>
  </sheetData>
  <sheetProtection algorithmName="SHA-512" hashValue="91R5s0ang6dykBp5awduFV7EWVjPrbvDcrfBxFm8nUisXtAdmyGD/WBDge5mDitjD5Dhcq29pS1VRRm7vnTczA==" saltValue="ZNeSM7OlTxYdt+547vGsnw==" spinCount="100000" sheet="1" objects="1" scenarios="1"/>
  <mergeCells count="1">
    <mergeCell ref="I18:J18"/>
  </mergeCells>
  <conditionalFormatting sqref="I18:J18">
    <cfRule type="cellIs" dxfId="0" priority="1" operator="equal">
      <formula>"Out of balance"</formula>
    </cfRule>
  </conditionalFormatting>
  <dataValidations count="7">
    <dataValidation type="textLength" operator="lessThanOrEqual" allowBlank="1" showInputMessage="1" showErrorMessage="1" sqref="K21:K120" xr:uid="{00000000-0002-0000-0200-000000000000}">
      <formula1>200</formula1>
    </dataValidation>
    <dataValidation type="textLength" allowBlank="1" showInputMessage="1" showErrorMessage="1" sqref="B21:B120" xr:uid="{00000000-0002-0000-0200-000001000000}">
      <formula1>2</formula1>
      <formula2>2</formula2>
    </dataValidation>
    <dataValidation type="textLength" allowBlank="1" showInputMessage="1" showErrorMessage="1" sqref="C21:C120" xr:uid="{00000000-0002-0000-0200-000002000000}">
      <formula1>4</formula1>
      <formula2>4</formula2>
    </dataValidation>
    <dataValidation type="textLength" allowBlank="1" showInputMessage="1" showErrorMessage="1" sqref="D21:D120 F21:F120" xr:uid="{00000000-0002-0000-0200-000003000000}">
      <formula1>5</formula1>
      <formula2>5</formula2>
    </dataValidation>
    <dataValidation type="textLength" allowBlank="1" showInputMessage="1" showErrorMessage="1" sqref="E21:E120" xr:uid="{00000000-0002-0000-0200-000004000000}">
      <formula1>6</formula1>
      <formula2>6</formula2>
    </dataValidation>
    <dataValidation type="textLength" allowBlank="1" showInputMessage="1" showErrorMessage="1" sqref="G21:G120" xr:uid="{00000000-0002-0000-0200-000005000000}">
      <formula1>3</formula1>
      <formula2>3</formula2>
    </dataValidation>
    <dataValidation type="decimal" operator="greaterThanOrEqual" allowBlank="1" showInputMessage="1" showErrorMessage="1" sqref="I21:J120" xr:uid="{00000000-0002-0000-0200-000006000000}">
      <formula1>0</formula1>
    </dataValidation>
  </dataValidations>
  <hyperlinks>
    <hyperlink ref="F17" r:id="rId1" xr:uid="{00000000-0004-0000-0200-000000000000}"/>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7000000}">
          <x14:formula1>
            <xm:f>Dimensions!$A$3:$A$5</xm:f>
          </x14:formula1>
          <xm:sqref>C6</xm:sqref>
        </x14:dataValidation>
        <x14:dataValidation type="list" allowBlank="1" showInputMessage="1" showErrorMessage="1" xr:uid="{00000000-0002-0000-0200-000008000000}">
          <x14:formula1>
            <xm:f>Dimensions!$C$3:$C$10</xm:f>
          </x14:formula1>
          <xm:sqref>I7</xm:sqref>
        </x14:dataValidation>
        <x14:dataValidation type="list" allowBlank="1" showInputMessage="1" showErrorMessage="1" xr:uid="{00000000-0002-0000-0200-000009000000}">
          <x14:formula1>
            <xm:f>Dimensions!$D$3:$D$13</xm:f>
          </x14:formula1>
          <xm:sqref>I8</xm:sqref>
        </x14:dataValidation>
        <x14:dataValidation type="list" allowBlank="1" showInputMessage="1" showErrorMessage="1" xr:uid="{00000000-0002-0000-0200-00000A000000}">
          <x14:formula1>
            <xm:f>Dimensions!$F$3:$F$5</xm:f>
          </x14:formula1>
          <xm:sqref>B20</xm:sqref>
        </x14:dataValidation>
        <x14:dataValidation type="list" allowBlank="1" showInputMessage="1" showErrorMessage="1" xr:uid="{00000000-0002-0000-0200-00000B000000}">
          <x14:formula1>
            <xm:f>Dimensions!$G$3:$G$108</xm:f>
          </x14:formula1>
          <xm:sqref>C20</xm:sqref>
        </x14:dataValidation>
        <x14:dataValidation type="list" allowBlank="1" showInputMessage="1" showErrorMessage="1" xr:uid="{00000000-0002-0000-0200-00000C000000}">
          <x14:formula1>
            <xm:f>Dimensions!$H$3:$H$578</xm:f>
          </x14:formula1>
          <xm:sqref>D20</xm:sqref>
        </x14:dataValidation>
        <x14:dataValidation type="list" allowBlank="1" showInputMessage="1" showErrorMessage="1" xr:uid="{00000000-0002-0000-0200-00000D000000}">
          <x14:formula1>
            <xm:f>Dimensions!$I$3:$I$207</xm:f>
          </x14:formula1>
          <xm:sqref>E20</xm:sqref>
        </x14:dataValidation>
        <x14:dataValidation type="list" allowBlank="1" showInputMessage="1" showErrorMessage="1" xr:uid="{00000000-0002-0000-0200-00000E000000}">
          <x14:formula1>
            <xm:f>Dimensions!$K$3:$K$71</xm:f>
          </x14:formula1>
          <xm:sqref>G20</xm:sqref>
        </x14:dataValidation>
        <x14:dataValidation type="list" allowBlank="1" showInputMessage="1" showErrorMessage="1" xr:uid="{00000000-0002-0000-0200-00000F000000}">
          <x14:formula1>
            <xm:f>Dimensions!$B$3:$B$7</xm:f>
          </x14:formula1>
          <xm:sqref>I6</xm:sqref>
        </x14:dataValidation>
        <x14:dataValidation type="list" allowBlank="1" showInputMessage="1" showErrorMessage="1" xr:uid="{00000000-0002-0000-0200-000010000000}">
          <x14:formula1>
            <xm:f>Dimensions!$E$4:$E$17</xm:f>
          </x14:formula1>
          <xm:sqref>H21:H120</xm:sqref>
        </x14:dataValidation>
        <x14:dataValidation type="list" allowBlank="1" showInputMessage="1" showErrorMessage="1" xr:uid="{00000000-0002-0000-0200-000011000000}">
          <x14:formula1>
            <xm:f>Dimensions!$J$3:$J$339</xm:f>
          </x14:formula1>
          <xm:sqref>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5"/>
  <sheetViews>
    <sheetView workbookViewId="0"/>
  </sheetViews>
  <sheetFormatPr defaultRowHeight="14.5" x14ac:dyDescent="0.35"/>
  <cols>
    <col min="1" max="1" width="5" customWidth="1"/>
    <col min="2" max="2" width="7.26953125" customWidth="1"/>
    <col min="3" max="3" width="8.26953125" customWidth="1"/>
    <col min="4" max="4" width="8.7265625" customWidth="1"/>
    <col min="5" max="5" width="6" customWidth="1"/>
    <col min="6" max="6" width="6.26953125" customWidth="1"/>
    <col min="7" max="7" width="16.26953125" customWidth="1"/>
    <col min="8" max="8" width="9.7265625" customWidth="1"/>
    <col min="9" max="20" width="10.7265625" customWidth="1"/>
  </cols>
  <sheetData>
    <row r="1" spans="1:20" x14ac:dyDescent="0.35">
      <c r="A1" s="28"/>
      <c r="B1" s="28"/>
      <c r="C1" s="28"/>
      <c r="D1" s="28"/>
      <c r="E1" s="28"/>
      <c r="F1" s="28"/>
      <c r="G1" s="28"/>
      <c r="H1" s="28" t="str">
        <f>I1</f>
        <v>Type</v>
      </c>
      <c r="I1" s="28" t="str">
        <f>'Budget Adjustment'!C6:C6</f>
        <v>Type</v>
      </c>
      <c r="J1" s="28" t="str">
        <f t="shared" ref="J1:T1" si="0">I1</f>
        <v>Type</v>
      </c>
      <c r="K1" s="28" t="str">
        <f t="shared" si="0"/>
        <v>Type</v>
      </c>
      <c r="L1" s="28" t="str">
        <f t="shared" si="0"/>
        <v>Type</v>
      </c>
      <c r="M1" s="28" t="str">
        <f t="shared" si="0"/>
        <v>Type</v>
      </c>
      <c r="N1" s="28" t="str">
        <f t="shared" si="0"/>
        <v>Type</v>
      </c>
      <c r="O1" s="28" t="str">
        <f t="shared" si="0"/>
        <v>Type</v>
      </c>
      <c r="P1" s="28" t="str">
        <f t="shared" si="0"/>
        <v>Type</v>
      </c>
      <c r="Q1" s="28" t="str">
        <f t="shared" si="0"/>
        <v>Type</v>
      </c>
      <c r="R1" s="28" t="str">
        <f t="shared" si="0"/>
        <v>Type</v>
      </c>
      <c r="S1" s="28" t="str">
        <f t="shared" si="0"/>
        <v>Type</v>
      </c>
      <c r="T1" s="28" t="str">
        <f t="shared" si="0"/>
        <v>Type</v>
      </c>
    </row>
    <row r="2" spans="1:20" x14ac:dyDescent="0.35">
      <c r="A2" s="28"/>
      <c r="B2" s="28"/>
      <c r="C2" s="28"/>
      <c r="D2" s="28"/>
      <c r="E2" s="28"/>
      <c r="F2" s="28"/>
      <c r="G2" s="28"/>
      <c r="H2" s="28" t="str">
        <f>I2</f>
        <v>Adj Budget</v>
      </c>
      <c r="I2" s="28" t="str">
        <f>'Budget Adjustment'!I6:I6</f>
        <v>Adj Budget</v>
      </c>
      <c r="J2" s="28" t="str">
        <f t="shared" ref="J2:T2" si="1">I2</f>
        <v>Adj Budget</v>
      </c>
      <c r="K2" s="28" t="str">
        <f t="shared" si="1"/>
        <v>Adj Budget</v>
      </c>
      <c r="L2" s="28" t="str">
        <f t="shared" si="1"/>
        <v>Adj Budget</v>
      </c>
      <c r="M2" s="28" t="str">
        <f t="shared" si="1"/>
        <v>Adj Budget</v>
      </c>
      <c r="N2" s="28" t="str">
        <f t="shared" si="1"/>
        <v>Adj Budget</v>
      </c>
      <c r="O2" s="28" t="str">
        <f t="shared" si="1"/>
        <v>Adj Budget</v>
      </c>
      <c r="P2" s="28" t="str">
        <f t="shared" si="1"/>
        <v>Adj Budget</v>
      </c>
      <c r="Q2" s="28" t="str">
        <f t="shared" si="1"/>
        <v>Adj Budget</v>
      </c>
      <c r="R2" s="28" t="str">
        <f t="shared" si="1"/>
        <v>Adj Budget</v>
      </c>
      <c r="S2" s="28" t="str">
        <f t="shared" si="1"/>
        <v>Adj Budget</v>
      </c>
      <c r="T2" s="28" t="str">
        <f t="shared" si="1"/>
        <v>Adj Budget</v>
      </c>
    </row>
    <row r="3" spans="1:20" x14ac:dyDescent="0.35">
      <c r="A3" s="28"/>
      <c r="B3" s="28"/>
      <c r="C3" s="28"/>
      <c r="D3" s="28"/>
      <c r="E3" s="28"/>
      <c r="F3" s="28"/>
      <c r="G3" s="28"/>
      <c r="H3" s="28" t="str">
        <f>I3</f>
        <v>Active</v>
      </c>
      <c r="I3" s="28" t="str">
        <f>'Budget Adjustment'!I7:I7</f>
        <v>Active</v>
      </c>
      <c r="J3" s="28" t="str">
        <f t="shared" ref="J3:T3" si="2">I3</f>
        <v>Active</v>
      </c>
      <c r="K3" s="28" t="str">
        <f t="shared" si="2"/>
        <v>Active</v>
      </c>
      <c r="L3" s="28" t="str">
        <f t="shared" si="2"/>
        <v>Active</v>
      </c>
      <c r="M3" s="28" t="str">
        <f t="shared" si="2"/>
        <v>Active</v>
      </c>
      <c r="N3" s="28" t="str">
        <f t="shared" si="2"/>
        <v>Active</v>
      </c>
      <c r="O3" s="28" t="str">
        <f t="shared" si="2"/>
        <v>Active</v>
      </c>
      <c r="P3" s="28" t="str">
        <f t="shared" si="2"/>
        <v>Active</v>
      </c>
      <c r="Q3" s="28" t="str">
        <f t="shared" si="2"/>
        <v>Active</v>
      </c>
      <c r="R3" s="28" t="str">
        <f t="shared" si="2"/>
        <v>Active</v>
      </c>
      <c r="S3" s="28" t="str">
        <f t="shared" si="2"/>
        <v>Active</v>
      </c>
      <c r="T3" s="28" t="str">
        <f t="shared" si="2"/>
        <v>Active</v>
      </c>
    </row>
    <row r="4" spans="1:20" x14ac:dyDescent="0.35">
      <c r="A4" s="28"/>
      <c r="B4" s="28"/>
      <c r="C4" s="28"/>
      <c r="D4" s="28"/>
      <c r="E4" s="28"/>
      <c r="F4" s="28"/>
      <c r="G4" s="28"/>
      <c r="H4" s="28" t="str">
        <f>I4</f>
        <v>FY23</v>
      </c>
      <c r="I4" s="28" t="str">
        <f>LEFT('Budget Adjustment'!I8:I8,4)</f>
        <v>FY23</v>
      </c>
      <c r="J4" s="28" t="str">
        <f t="shared" ref="J4:T4" si="3">I4</f>
        <v>FY23</v>
      </c>
      <c r="K4" s="28" t="str">
        <f t="shared" si="3"/>
        <v>FY23</v>
      </c>
      <c r="L4" s="28" t="str">
        <f t="shared" si="3"/>
        <v>FY23</v>
      </c>
      <c r="M4" s="28" t="str">
        <f t="shared" si="3"/>
        <v>FY23</v>
      </c>
      <c r="N4" s="28" t="str">
        <f t="shared" si="3"/>
        <v>FY23</v>
      </c>
      <c r="O4" s="28" t="str">
        <f t="shared" si="3"/>
        <v>FY23</v>
      </c>
      <c r="P4" s="28" t="str">
        <f t="shared" si="3"/>
        <v>FY23</v>
      </c>
      <c r="Q4" s="28" t="str">
        <f t="shared" si="3"/>
        <v>FY23</v>
      </c>
      <c r="R4" s="28" t="str">
        <f t="shared" si="3"/>
        <v>FY23</v>
      </c>
      <c r="S4" s="28" t="str">
        <f t="shared" si="3"/>
        <v>FY23</v>
      </c>
      <c r="T4" s="28" t="str">
        <f t="shared" si="3"/>
        <v>FY23</v>
      </c>
    </row>
    <row r="5" spans="1:20" x14ac:dyDescent="0.35">
      <c r="A5" s="28"/>
      <c r="B5" s="28"/>
      <c r="C5" s="28"/>
      <c r="D5" s="28"/>
      <c r="E5" s="28"/>
      <c r="F5" s="28"/>
      <c r="G5" s="28"/>
      <c r="H5" s="29" t="s">
        <v>1348</v>
      </c>
      <c r="I5" s="29" t="s">
        <v>19</v>
      </c>
      <c r="J5" s="29" t="s">
        <v>20</v>
      </c>
      <c r="K5" s="29" t="s">
        <v>21</v>
      </c>
      <c r="L5" s="29" t="s">
        <v>22</v>
      </c>
      <c r="M5" s="29" t="s">
        <v>23</v>
      </c>
      <c r="N5" s="29" t="s">
        <v>24</v>
      </c>
      <c r="O5" s="29" t="s">
        <v>25</v>
      </c>
      <c r="P5" s="29" t="s">
        <v>26</v>
      </c>
      <c r="Q5" s="29" t="s">
        <v>27</v>
      </c>
      <c r="R5" s="29" t="s">
        <v>28</v>
      </c>
      <c r="S5" s="29" t="s">
        <v>29</v>
      </c>
      <c r="T5" s="29" t="s">
        <v>30</v>
      </c>
    </row>
    <row r="6" spans="1:20" x14ac:dyDescent="0.35">
      <c r="A6" s="28" t="str">
        <f>IF('Budget Adjustment'!B21="","",CONCATENATE(Dimensions!F$2,LEFT('Budget Adjustment'!B21,2)))</f>
        <v/>
      </c>
      <c r="B6" s="28" t="str">
        <f>IF('Budget Adjustment'!C21="","",CONCATENATE(Dimensions!G$2,LEFT('Budget Adjustment'!C21,4)))</f>
        <v/>
      </c>
      <c r="C6" s="28" t="str">
        <f>IF('Budget Adjustment'!D21="","",CONCATENATE(Dimensions!H$2,LEFT('Budget Adjustment'!D21,5)))</f>
        <v/>
      </c>
      <c r="D6" s="28" t="str">
        <f>IF('Budget Adjustment'!E21="","",CONCATENATE(Dimensions!I$2,LEFT('Budget Adjustment'!E21,6)))</f>
        <v/>
      </c>
      <c r="E6" s="28" t="str">
        <f>IF('Budget Adjustment'!F21="","",LEFT('Budget Adjustment'!F21,5))</f>
        <v/>
      </c>
      <c r="F6" s="28" t="str">
        <f>IF('Budget Adjustment'!G21="","",CONCATENATE(Dimensions!K$2,LEFT('Budget Adjustment'!G21,3)))</f>
        <v/>
      </c>
      <c r="G6" s="28" t="str">
        <f>IF('Budget Adjustment'!B21="","","Upload Line Item")</f>
        <v/>
      </c>
      <c r="H6" s="30" t="s">
        <v>1351</v>
      </c>
      <c r="I6" s="31"/>
      <c r="J6" s="31"/>
      <c r="K6" s="31"/>
      <c r="L6" s="31"/>
      <c r="M6" s="31"/>
      <c r="N6" s="31"/>
      <c r="O6" s="31"/>
      <c r="P6" s="31"/>
      <c r="Q6" s="31"/>
      <c r="R6" s="31"/>
      <c r="S6" s="31"/>
      <c r="T6" s="31"/>
    </row>
    <row r="7" spans="1:20" x14ac:dyDescent="0.35">
      <c r="A7" s="28" t="str">
        <f>IF('Budget Adjustment'!B22="","",CONCATENATE(Dimensions!F$2,LEFT('Budget Adjustment'!B22,2)))</f>
        <v/>
      </c>
      <c r="B7" s="28" t="str">
        <f>IF('Budget Adjustment'!C22="","",CONCATENATE(Dimensions!G$2,LEFT('Budget Adjustment'!C22,4)))</f>
        <v/>
      </c>
      <c r="C7" s="28" t="str">
        <f>IF('Budget Adjustment'!D22="","",CONCATENATE(Dimensions!H$2,LEFT('Budget Adjustment'!D22,5)))</f>
        <v/>
      </c>
      <c r="D7" s="28" t="str">
        <f>IF('Budget Adjustment'!E22="","",CONCATENATE(Dimensions!I$2,LEFT('Budget Adjustment'!E22,6)))</f>
        <v/>
      </c>
      <c r="E7" s="28" t="str">
        <f>IF('Budget Adjustment'!F22="","",LEFT('Budget Adjustment'!F22,5))</f>
        <v/>
      </c>
      <c r="F7" s="28" t="str">
        <f>IF('Budget Adjustment'!G22="","",CONCATENATE(Dimensions!K$2,LEFT('Budget Adjustment'!G22,3)))</f>
        <v/>
      </c>
      <c r="G7" s="28" t="str">
        <f>IF('Budget Adjustment'!B22="","","Upload Line Item")</f>
        <v/>
      </c>
      <c r="H7" s="30" t="s">
        <v>1351</v>
      </c>
      <c r="I7" s="31"/>
      <c r="J7" s="31"/>
      <c r="K7" s="31"/>
      <c r="L7" s="31"/>
      <c r="M7" s="31"/>
      <c r="N7" s="31"/>
      <c r="O7" s="31"/>
      <c r="P7" s="31"/>
      <c r="Q7" s="31"/>
      <c r="R7" s="31"/>
      <c r="S7" s="31"/>
      <c r="T7" s="31"/>
    </row>
    <row r="8" spans="1:20" x14ac:dyDescent="0.35">
      <c r="A8" s="27" t="str">
        <f>IF('Budget Adjustment'!B23="","",CONCATENATE(Dimensions!F$2,LEFT('Budget Adjustment'!B23,2)))</f>
        <v/>
      </c>
      <c r="B8" s="27" t="str">
        <f>IF('Budget Adjustment'!C23="","",CONCATENATE(Dimensions!G$2,LEFT('Budget Adjustment'!C23,4)))</f>
        <v/>
      </c>
      <c r="C8" s="27" t="str">
        <f>IF('Budget Adjustment'!D23="","",CONCATENATE(Dimensions!H$2,LEFT('Budget Adjustment'!D23,5)))</f>
        <v/>
      </c>
      <c r="D8" s="27" t="str">
        <f>IF('Budget Adjustment'!E23="","",CONCATENATE(Dimensions!I$2,LEFT('Budget Adjustment'!E23,6)))</f>
        <v/>
      </c>
      <c r="E8" s="27" t="str">
        <f>IF('Budget Adjustment'!F23="","",LEFT('Budget Adjustment'!F23,5))</f>
        <v/>
      </c>
      <c r="F8" s="27" t="str">
        <f>IF('Budget Adjustment'!G23="","",CONCATENATE(Dimensions!K$2,LEFT('Budget Adjustment'!G23,3)))</f>
        <v/>
      </c>
      <c r="G8" s="27" t="str">
        <f>IF('Budget Adjustment'!B23="","","Upload Line Item")</f>
        <v/>
      </c>
      <c r="H8" s="27"/>
      <c r="I8" s="27"/>
      <c r="J8" s="27"/>
      <c r="K8" s="27"/>
      <c r="L8" s="27"/>
      <c r="M8" s="27"/>
      <c r="N8" s="27"/>
      <c r="O8" s="27"/>
      <c r="P8" s="27"/>
      <c r="Q8" s="27"/>
      <c r="R8" s="27"/>
      <c r="S8" s="27"/>
      <c r="T8" s="27"/>
    </row>
    <row r="9" spans="1:20" x14ac:dyDescent="0.35">
      <c r="A9" s="27" t="str">
        <f>IF('Budget Adjustment'!B24="","",CONCATENATE(Dimensions!F$2,LEFT('Budget Adjustment'!B24,2)))</f>
        <v/>
      </c>
      <c r="B9" s="27" t="str">
        <f>IF('Budget Adjustment'!C24="","",CONCATENATE(Dimensions!G$2,LEFT('Budget Adjustment'!C24,4)))</f>
        <v/>
      </c>
      <c r="C9" s="27" t="str">
        <f>IF('Budget Adjustment'!D24="","",CONCATENATE(Dimensions!H$2,LEFT('Budget Adjustment'!D24,5)))</f>
        <v/>
      </c>
      <c r="D9" s="27" t="str">
        <f>IF('Budget Adjustment'!E24="","",CONCATENATE(Dimensions!I$2,LEFT('Budget Adjustment'!E24,6)))</f>
        <v/>
      </c>
      <c r="E9" s="27" t="str">
        <f>IF('Budget Adjustment'!F24="","",LEFT('Budget Adjustment'!F24,5))</f>
        <v/>
      </c>
      <c r="F9" s="27" t="str">
        <f>IF('Budget Adjustment'!G24="","",CONCATENATE(Dimensions!K$2,LEFT('Budget Adjustment'!G24,3)))</f>
        <v/>
      </c>
      <c r="G9" s="27" t="str">
        <f>IF('Budget Adjustment'!B24="","","Upload Line Item")</f>
        <v/>
      </c>
      <c r="H9" s="27"/>
      <c r="I9" s="27"/>
      <c r="J9" s="27"/>
      <c r="K9" s="27"/>
      <c r="L9" s="27"/>
      <c r="M9" s="27"/>
      <c r="N9" s="27"/>
      <c r="O9" s="27"/>
      <c r="P9" s="27"/>
      <c r="Q9" s="27"/>
      <c r="R9" s="27"/>
      <c r="S9" s="27"/>
      <c r="T9" s="27"/>
    </row>
    <row r="10" spans="1:20" x14ac:dyDescent="0.35">
      <c r="A10" s="27" t="str">
        <f>IF('Budget Adjustment'!B25="","",CONCATENATE(Dimensions!F$2,LEFT('Budget Adjustment'!B25,2)))</f>
        <v/>
      </c>
      <c r="B10" s="27" t="str">
        <f>IF('Budget Adjustment'!C25="","",CONCATENATE(Dimensions!G$2,LEFT('Budget Adjustment'!C25,4)))</f>
        <v/>
      </c>
      <c r="C10" s="27" t="str">
        <f>IF('Budget Adjustment'!D25="","",CONCATENATE(Dimensions!H$2,LEFT('Budget Adjustment'!D25,5)))</f>
        <v/>
      </c>
      <c r="D10" s="27" t="str">
        <f>IF('Budget Adjustment'!E25="","",CONCATENATE(Dimensions!I$2,LEFT('Budget Adjustment'!E25,6)))</f>
        <v/>
      </c>
      <c r="E10" s="27" t="str">
        <f>IF('Budget Adjustment'!F25="","",LEFT('Budget Adjustment'!F25,5))</f>
        <v/>
      </c>
      <c r="F10" s="27" t="str">
        <f>IF('Budget Adjustment'!G25="","",CONCATENATE(Dimensions!K$2,LEFT('Budget Adjustment'!G25,3)))</f>
        <v/>
      </c>
      <c r="G10" s="27" t="str">
        <f>IF('Budget Adjustment'!B25="","","Upload Line Item")</f>
        <v/>
      </c>
      <c r="H10" s="27"/>
      <c r="I10" s="27"/>
      <c r="J10" s="27"/>
      <c r="K10" s="27"/>
      <c r="L10" s="27"/>
      <c r="M10" s="27"/>
      <c r="N10" s="27"/>
      <c r="O10" s="27"/>
      <c r="P10" s="27"/>
      <c r="Q10" s="27"/>
      <c r="R10" s="27"/>
      <c r="S10" s="27"/>
      <c r="T10" s="27"/>
    </row>
    <row r="11" spans="1:20" x14ac:dyDescent="0.35">
      <c r="A11" s="27" t="str">
        <f>IF('Budget Adjustment'!B26="","",CONCATENATE(Dimensions!F$2,LEFT('Budget Adjustment'!B26,2)))</f>
        <v/>
      </c>
      <c r="B11" s="27" t="str">
        <f>IF('Budget Adjustment'!C26="","",CONCATENATE(Dimensions!G$2,LEFT('Budget Adjustment'!C26,4)))</f>
        <v/>
      </c>
      <c r="C11" s="27" t="str">
        <f>IF('Budget Adjustment'!D26="","",CONCATENATE(Dimensions!H$2,LEFT('Budget Adjustment'!D26,5)))</f>
        <v/>
      </c>
      <c r="D11" s="27" t="str">
        <f>IF('Budget Adjustment'!E26="","",CONCATENATE(Dimensions!I$2,LEFT('Budget Adjustment'!E26,6)))</f>
        <v/>
      </c>
      <c r="E11" s="27" t="str">
        <f>IF('Budget Adjustment'!F26="","",LEFT('Budget Adjustment'!F26,5))</f>
        <v/>
      </c>
      <c r="F11" s="27" t="str">
        <f>IF('Budget Adjustment'!G26="","",CONCATENATE(Dimensions!K$2,LEFT('Budget Adjustment'!G26,3)))</f>
        <v/>
      </c>
      <c r="G11" s="27" t="str">
        <f>IF('Budget Adjustment'!B26="","","Upload Line Item")</f>
        <v/>
      </c>
      <c r="H11" s="27"/>
      <c r="I11" s="27"/>
      <c r="J11" s="27"/>
      <c r="K11" s="27"/>
      <c r="L11" s="27"/>
      <c r="M11" s="27"/>
      <c r="N11" s="27"/>
      <c r="O11" s="27"/>
      <c r="P11" s="27"/>
      <c r="Q11" s="27"/>
      <c r="R11" s="27"/>
      <c r="S11" s="27"/>
      <c r="T11" s="27"/>
    </row>
    <row r="12" spans="1:20" x14ac:dyDescent="0.35">
      <c r="A12" s="27" t="str">
        <f>IF('Budget Adjustment'!B27="","",CONCATENATE(Dimensions!F$2,LEFT('Budget Adjustment'!B27,2)))</f>
        <v/>
      </c>
      <c r="B12" s="27" t="str">
        <f>IF('Budget Adjustment'!C27="","",CONCATENATE(Dimensions!G$2,LEFT('Budget Adjustment'!C27,4)))</f>
        <v/>
      </c>
      <c r="C12" s="27" t="str">
        <f>IF('Budget Adjustment'!D27="","",CONCATENATE(Dimensions!H$2,LEFT('Budget Adjustment'!D27,5)))</f>
        <v/>
      </c>
      <c r="D12" s="27" t="str">
        <f>IF('Budget Adjustment'!E27="","",CONCATENATE(Dimensions!I$2,LEFT('Budget Adjustment'!E27,6)))</f>
        <v/>
      </c>
      <c r="E12" s="27" t="str">
        <f>IF('Budget Adjustment'!F27="","",LEFT('Budget Adjustment'!F27,5))</f>
        <v/>
      </c>
      <c r="F12" s="27" t="str">
        <f>IF('Budget Adjustment'!G27="","",CONCATENATE(Dimensions!K$2,LEFT('Budget Adjustment'!G27,3)))</f>
        <v/>
      </c>
      <c r="G12" s="27" t="str">
        <f>IF('Budget Adjustment'!B27="","","Upload Line Item")</f>
        <v/>
      </c>
      <c r="H12" s="27"/>
      <c r="I12" s="27"/>
      <c r="J12" s="27"/>
      <c r="K12" s="27"/>
      <c r="L12" s="27"/>
      <c r="M12" s="27"/>
      <c r="N12" s="27"/>
      <c r="O12" s="27"/>
      <c r="P12" s="27"/>
      <c r="Q12" s="27"/>
      <c r="R12" s="27"/>
      <c r="S12" s="27"/>
      <c r="T12" s="27"/>
    </row>
    <row r="13" spans="1:20" x14ac:dyDescent="0.35">
      <c r="A13" s="27" t="str">
        <f>IF('Budget Adjustment'!B28="","",CONCATENATE(Dimensions!F$2,LEFT('Budget Adjustment'!B28,2)))</f>
        <v/>
      </c>
      <c r="B13" s="27" t="str">
        <f>IF('Budget Adjustment'!C28="","",CONCATENATE(Dimensions!G$2,LEFT('Budget Adjustment'!C28,4)))</f>
        <v/>
      </c>
      <c r="C13" s="27" t="str">
        <f>IF('Budget Adjustment'!D28="","",CONCATENATE(Dimensions!H$2,LEFT('Budget Adjustment'!D28,5)))</f>
        <v/>
      </c>
      <c r="D13" s="27" t="str">
        <f>IF('Budget Adjustment'!E28="","",CONCATENATE(Dimensions!I$2,LEFT('Budget Adjustment'!E28,6)))</f>
        <v/>
      </c>
      <c r="E13" s="27" t="str">
        <f>IF('Budget Adjustment'!F28="","",LEFT('Budget Adjustment'!F28,5))</f>
        <v/>
      </c>
      <c r="F13" s="27" t="str">
        <f>IF('Budget Adjustment'!G28="","",CONCATENATE(Dimensions!K$2,LEFT('Budget Adjustment'!G28,3)))</f>
        <v/>
      </c>
      <c r="G13" s="27" t="str">
        <f>IF('Budget Adjustment'!B28="","","Upload Line Item")</f>
        <v/>
      </c>
      <c r="H13" s="27"/>
      <c r="I13" s="27"/>
      <c r="J13" s="27"/>
      <c r="K13" s="27"/>
      <c r="L13" s="27"/>
      <c r="M13" s="27"/>
      <c r="N13" s="27"/>
      <c r="O13" s="27"/>
      <c r="P13" s="27"/>
      <c r="Q13" s="27"/>
      <c r="R13" s="27"/>
      <c r="S13" s="27"/>
      <c r="T13" s="27"/>
    </row>
    <row r="14" spans="1:20" x14ac:dyDescent="0.35">
      <c r="A14" s="27" t="str">
        <f>IF('Budget Adjustment'!B29="","",CONCATENATE(Dimensions!F$2,LEFT('Budget Adjustment'!B29,2)))</f>
        <v/>
      </c>
      <c r="B14" s="27" t="str">
        <f>IF('Budget Adjustment'!C29="","",CONCATENATE(Dimensions!G$2,LEFT('Budget Adjustment'!C29,4)))</f>
        <v/>
      </c>
      <c r="C14" s="27" t="str">
        <f>IF('Budget Adjustment'!D29="","",CONCATENATE(Dimensions!H$2,LEFT('Budget Adjustment'!D29,5)))</f>
        <v/>
      </c>
      <c r="D14" s="27" t="str">
        <f>IF('Budget Adjustment'!E29="","",CONCATENATE(Dimensions!I$2,LEFT('Budget Adjustment'!E29,6)))</f>
        <v/>
      </c>
      <c r="E14" s="27" t="str">
        <f>IF('Budget Adjustment'!F29="","",LEFT('Budget Adjustment'!F29,5))</f>
        <v/>
      </c>
      <c r="F14" s="27" t="str">
        <f>IF('Budget Adjustment'!G29="","",CONCATENATE(Dimensions!K$2,LEFT('Budget Adjustment'!G29,3)))</f>
        <v/>
      </c>
      <c r="G14" s="27" t="str">
        <f>IF('Budget Adjustment'!B29="","","Upload Line Item")</f>
        <v/>
      </c>
      <c r="H14" s="27"/>
      <c r="I14" s="27"/>
      <c r="J14" s="27"/>
      <c r="K14" s="27"/>
      <c r="L14" s="27"/>
      <c r="M14" s="27"/>
      <c r="N14" s="27"/>
      <c r="O14" s="27"/>
      <c r="P14" s="27"/>
      <c r="Q14" s="27"/>
      <c r="R14" s="27"/>
      <c r="S14" s="27"/>
      <c r="T14" s="27"/>
    </row>
    <row r="15" spans="1:20" x14ac:dyDescent="0.35">
      <c r="A15" s="27" t="str">
        <f>IF('Budget Adjustment'!B30="","",CONCATENATE(Dimensions!F$2,LEFT('Budget Adjustment'!B30,2)))</f>
        <v/>
      </c>
      <c r="B15" s="27" t="str">
        <f>IF('Budget Adjustment'!C30="","",CONCATENATE(Dimensions!G$2,LEFT('Budget Adjustment'!C30,4)))</f>
        <v/>
      </c>
      <c r="C15" s="27" t="str">
        <f>IF('Budget Adjustment'!D30="","",CONCATENATE(Dimensions!H$2,LEFT('Budget Adjustment'!D30,5)))</f>
        <v/>
      </c>
      <c r="D15" s="27" t="str">
        <f>IF('Budget Adjustment'!E30="","",CONCATENATE(Dimensions!I$2,LEFT('Budget Adjustment'!E30,6)))</f>
        <v/>
      </c>
      <c r="E15" s="27" t="str">
        <f>IF('Budget Adjustment'!F30="","",LEFT('Budget Adjustment'!F30,5))</f>
        <v/>
      </c>
      <c r="F15" s="27" t="str">
        <f>IF('Budget Adjustment'!G30="","",CONCATENATE(Dimensions!K$2,LEFT('Budget Adjustment'!G30,3)))</f>
        <v/>
      </c>
      <c r="G15" s="27" t="str">
        <f>IF('Budget Adjustment'!B30="","","Upload Line Item")</f>
        <v/>
      </c>
      <c r="H15" s="27"/>
      <c r="I15" s="27"/>
      <c r="J15" s="27"/>
      <c r="K15" s="27"/>
      <c r="L15" s="27"/>
      <c r="M15" s="27"/>
      <c r="N15" s="27"/>
      <c r="O15" s="27"/>
      <c r="P15" s="27"/>
      <c r="Q15" s="27"/>
      <c r="R15" s="27"/>
      <c r="S15" s="27"/>
      <c r="T15" s="27"/>
    </row>
    <row r="16" spans="1:20" x14ac:dyDescent="0.35">
      <c r="A16" s="27" t="str">
        <f>IF('Budget Adjustment'!B31="","",CONCATENATE(Dimensions!F$2,LEFT('Budget Adjustment'!B31,2)))</f>
        <v/>
      </c>
      <c r="B16" s="27" t="str">
        <f>IF('Budget Adjustment'!C31="","",CONCATENATE(Dimensions!G$2,LEFT('Budget Adjustment'!C31,4)))</f>
        <v/>
      </c>
      <c r="C16" s="27" t="str">
        <f>IF('Budget Adjustment'!D31="","",CONCATENATE(Dimensions!H$2,LEFT('Budget Adjustment'!D31,5)))</f>
        <v/>
      </c>
      <c r="D16" s="27" t="str">
        <f>IF('Budget Adjustment'!E31="","",CONCATENATE(Dimensions!I$2,LEFT('Budget Adjustment'!E31,6)))</f>
        <v/>
      </c>
      <c r="E16" s="27" t="str">
        <f>IF('Budget Adjustment'!F31="","",LEFT('Budget Adjustment'!F31,5))</f>
        <v/>
      </c>
      <c r="F16" s="27" t="str">
        <f>IF('Budget Adjustment'!G31="","",CONCATENATE(Dimensions!K$2,LEFT('Budget Adjustment'!G31,3)))</f>
        <v/>
      </c>
      <c r="G16" s="27" t="str">
        <f>IF('Budget Adjustment'!B31="","","Upload Line Item")</f>
        <v/>
      </c>
      <c r="H16" s="27"/>
      <c r="I16" s="27"/>
      <c r="J16" s="27"/>
      <c r="K16" s="27"/>
      <c r="L16" s="27"/>
      <c r="M16" s="27"/>
      <c r="N16" s="27"/>
      <c r="O16" s="27"/>
      <c r="P16" s="27"/>
      <c r="Q16" s="27"/>
      <c r="R16" s="27"/>
      <c r="S16" s="27"/>
      <c r="T16" s="27"/>
    </row>
    <row r="17" spans="1:20" x14ac:dyDescent="0.35">
      <c r="A17" s="27" t="str">
        <f>IF('Budget Adjustment'!B32="","",CONCATENATE(Dimensions!F$2,LEFT('Budget Adjustment'!B32,2)))</f>
        <v/>
      </c>
      <c r="B17" s="27" t="str">
        <f>IF('Budget Adjustment'!C32="","",CONCATENATE(Dimensions!G$2,LEFT('Budget Adjustment'!C32,4)))</f>
        <v/>
      </c>
      <c r="C17" s="27" t="str">
        <f>IF('Budget Adjustment'!D32="","",CONCATENATE(Dimensions!H$2,LEFT('Budget Adjustment'!D32,5)))</f>
        <v/>
      </c>
      <c r="D17" s="27" t="str">
        <f>IF('Budget Adjustment'!E32="","",CONCATENATE(Dimensions!I$2,LEFT('Budget Adjustment'!E32,6)))</f>
        <v/>
      </c>
      <c r="E17" s="27" t="str">
        <f>IF('Budget Adjustment'!F32="","",LEFT('Budget Adjustment'!F32,5))</f>
        <v/>
      </c>
      <c r="F17" s="27" t="str">
        <f>IF('Budget Adjustment'!G32="","",CONCATENATE(Dimensions!K$2,LEFT('Budget Adjustment'!G32,3)))</f>
        <v/>
      </c>
      <c r="G17" s="27" t="str">
        <f>IF('Budget Adjustment'!B32="","","Upload Line Item")</f>
        <v/>
      </c>
      <c r="H17" s="27"/>
      <c r="I17" s="27"/>
      <c r="J17" s="27"/>
      <c r="K17" s="27"/>
      <c r="L17" s="27"/>
      <c r="M17" s="27"/>
      <c r="N17" s="27"/>
      <c r="O17" s="27"/>
      <c r="P17" s="27"/>
      <c r="Q17" s="27"/>
      <c r="R17" s="27"/>
      <c r="S17" s="27"/>
      <c r="T17" s="27"/>
    </row>
    <row r="18" spans="1:20" x14ac:dyDescent="0.35">
      <c r="A18" s="27" t="str">
        <f>IF('Budget Adjustment'!B33="","",CONCATENATE(Dimensions!F$2,LEFT('Budget Adjustment'!B33,2)))</f>
        <v/>
      </c>
      <c r="B18" s="27" t="str">
        <f>IF('Budget Adjustment'!C33="","",CONCATENATE(Dimensions!G$2,LEFT('Budget Adjustment'!C33,4)))</f>
        <v/>
      </c>
      <c r="C18" s="27" t="str">
        <f>IF('Budget Adjustment'!D33="","",CONCATENATE(Dimensions!H$2,LEFT('Budget Adjustment'!D33,5)))</f>
        <v/>
      </c>
      <c r="D18" s="27" t="str">
        <f>IF('Budget Adjustment'!E33="","",CONCATENATE(Dimensions!I$2,LEFT('Budget Adjustment'!E33,6)))</f>
        <v/>
      </c>
      <c r="E18" s="27" t="str">
        <f>IF('Budget Adjustment'!F33="","",LEFT('Budget Adjustment'!F33,5))</f>
        <v/>
      </c>
      <c r="F18" s="27" t="str">
        <f>IF('Budget Adjustment'!G33="","",CONCATENATE(Dimensions!K$2,LEFT('Budget Adjustment'!G33,3)))</f>
        <v/>
      </c>
      <c r="G18" s="27" t="str">
        <f>IF('Budget Adjustment'!B33="","","Upload Line Item")</f>
        <v/>
      </c>
      <c r="H18" s="27"/>
      <c r="I18" s="27"/>
      <c r="J18" s="27"/>
      <c r="K18" s="27"/>
      <c r="L18" s="27"/>
      <c r="M18" s="27"/>
      <c r="N18" s="27"/>
      <c r="O18" s="27"/>
      <c r="P18" s="27"/>
      <c r="Q18" s="27"/>
      <c r="R18" s="27"/>
      <c r="S18" s="27"/>
      <c r="T18" s="27"/>
    </row>
    <row r="19" spans="1:20" x14ac:dyDescent="0.35">
      <c r="A19" s="27" t="str">
        <f>IF('Budget Adjustment'!B34="","",CONCATENATE(Dimensions!F$2,LEFT('Budget Adjustment'!B34,2)))</f>
        <v/>
      </c>
      <c r="B19" s="27" t="str">
        <f>IF('Budget Adjustment'!C34="","",CONCATENATE(Dimensions!G$2,LEFT('Budget Adjustment'!C34,4)))</f>
        <v/>
      </c>
      <c r="C19" s="27" t="str">
        <f>IF('Budget Adjustment'!D34="","",CONCATENATE(Dimensions!H$2,LEFT('Budget Adjustment'!D34,5)))</f>
        <v/>
      </c>
      <c r="D19" s="27" t="str">
        <f>IF('Budget Adjustment'!E34="","",CONCATENATE(Dimensions!I$2,LEFT('Budget Adjustment'!E34,6)))</f>
        <v/>
      </c>
      <c r="E19" s="27" t="str">
        <f>IF('Budget Adjustment'!F34="","",LEFT('Budget Adjustment'!F34,5))</f>
        <v/>
      </c>
      <c r="F19" s="27" t="str">
        <f>IF('Budget Adjustment'!G34="","",CONCATENATE(Dimensions!K$2,LEFT('Budget Adjustment'!G34,3)))</f>
        <v/>
      </c>
      <c r="G19" s="27" t="str">
        <f>IF('Budget Adjustment'!B34="","","Upload Line Item")</f>
        <v/>
      </c>
      <c r="H19" s="27"/>
      <c r="I19" s="27"/>
      <c r="J19" s="27"/>
      <c r="K19" s="27"/>
      <c r="L19" s="27"/>
      <c r="M19" s="27"/>
      <c r="N19" s="27"/>
      <c r="O19" s="27"/>
      <c r="P19" s="27"/>
      <c r="Q19" s="27"/>
      <c r="R19" s="27"/>
      <c r="S19" s="27"/>
      <c r="T19" s="27"/>
    </row>
    <row r="20" spans="1:20" x14ac:dyDescent="0.35">
      <c r="A20" s="27" t="str">
        <f>IF('Budget Adjustment'!B35="","",CONCATENATE(Dimensions!F$2,LEFT('Budget Adjustment'!B35,2)))</f>
        <v/>
      </c>
      <c r="B20" s="27" t="str">
        <f>IF('Budget Adjustment'!C35="","",CONCATENATE(Dimensions!G$2,LEFT('Budget Adjustment'!C35,4)))</f>
        <v/>
      </c>
      <c r="C20" s="27" t="str">
        <f>IF('Budget Adjustment'!D35="","",CONCATENATE(Dimensions!H$2,LEFT('Budget Adjustment'!D35,5)))</f>
        <v/>
      </c>
      <c r="D20" s="27" t="str">
        <f>IF('Budget Adjustment'!E35="","",CONCATENATE(Dimensions!I$2,LEFT('Budget Adjustment'!E35,6)))</f>
        <v/>
      </c>
      <c r="E20" s="27" t="str">
        <f>IF('Budget Adjustment'!F35="","",LEFT('Budget Adjustment'!F35,5))</f>
        <v/>
      </c>
      <c r="F20" s="27" t="str">
        <f>IF('Budget Adjustment'!G35="","",CONCATENATE(Dimensions!K$2,LEFT('Budget Adjustment'!G35,3)))</f>
        <v/>
      </c>
      <c r="G20" s="27" t="str">
        <f>IF('Budget Adjustment'!B35="","","Upload Line Item")</f>
        <v/>
      </c>
      <c r="H20" s="27"/>
      <c r="I20" s="27"/>
      <c r="J20" s="27"/>
      <c r="K20" s="27"/>
      <c r="L20" s="27"/>
      <c r="M20" s="27"/>
      <c r="N20" s="27"/>
      <c r="O20" s="27"/>
      <c r="P20" s="27"/>
      <c r="Q20" s="27"/>
      <c r="R20" s="27"/>
      <c r="S20" s="27"/>
      <c r="T20" s="27"/>
    </row>
    <row r="21" spans="1:20" x14ac:dyDescent="0.35">
      <c r="A21" s="27" t="str">
        <f>IF('Budget Adjustment'!B36="","",CONCATENATE(Dimensions!F$2,LEFT('Budget Adjustment'!B36,2)))</f>
        <v/>
      </c>
      <c r="B21" s="27" t="str">
        <f>IF('Budget Adjustment'!C36="","",CONCATENATE(Dimensions!G$2,LEFT('Budget Adjustment'!C36,4)))</f>
        <v/>
      </c>
      <c r="C21" s="27" t="str">
        <f>IF('Budget Adjustment'!D36="","",CONCATENATE(Dimensions!H$2,LEFT('Budget Adjustment'!D36,5)))</f>
        <v/>
      </c>
      <c r="D21" s="27" t="str">
        <f>IF('Budget Adjustment'!E36="","",CONCATENATE(Dimensions!I$2,LEFT('Budget Adjustment'!E36,6)))</f>
        <v/>
      </c>
      <c r="E21" s="27" t="str">
        <f>IF('Budget Adjustment'!F36="","",LEFT('Budget Adjustment'!F36,5))</f>
        <v/>
      </c>
      <c r="F21" s="27" t="str">
        <f>IF('Budget Adjustment'!G36="","",CONCATENATE(Dimensions!K$2,LEFT('Budget Adjustment'!G36,3)))</f>
        <v/>
      </c>
      <c r="G21" s="27" t="str">
        <f>IF('Budget Adjustment'!B36="","","Upload Line Item")</f>
        <v/>
      </c>
      <c r="H21" s="27"/>
      <c r="I21" s="27"/>
      <c r="J21" s="27"/>
      <c r="K21" s="27"/>
      <c r="L21" s="27"/>
      <c r="M21" s="27"/>
      <c r="N21" s="27"/>
      <c r="O21" s="27"/>
      <c r="P21" s="27"/>
      <c r="Q21" s="27"/>
      <c r="R21" s="27"/>
      <c r="S21" s="27"/>
      <c r="T21" s="27"/>
    </row>
    <row r="22" spans="1:20" x14ac:dyDescent="0.35">
      <c r="A22" s="27" t="str">
        <f>IF('Budget Adjustment'!B37="","",CONCATENATE(Dimensions!F$2,LEFT('Budget Adjustment'!B37,2)))</f>
        <v/>
      </c>
      <c r="B22" s="27" t="str">
        <f>IF('Budget Adjustment'!C37="","",CONCATENATE(Dimensions!G$2,LEFT('Budget Adjustment'!C37,4)))</f>
        <v/>
      </c>
      <c r="C22" s="27" t="str">
        <f>IF('Budget Adjustment'!D37="","",CONCATENATE(Dimensions!H$2,LEFT('Budget Adjustment'!D37,5)))</f>
        <v/>
      </c>
      <c r="D22" s="27" t="str">
        <f>IF('Budget Adjustment'!E37="","",CONCATENATE(Dimensions!I$2,LEFT('Budget Adjustment'!E37,6)))</f>
        <v/>
      </c>
      <c r="E22" s="27" t="str">
        <f>IF('Budget Adjustment'!F37="","",LEFT('Budget Adjustment'!F37,5))</f>
        <v/>
      </c>
      <c r="F22" s="27" t="str">
        <f>IF('Budget Adjustment'!G37="","",CONCATENATE(Dimensions!K$2,LEFT('Budget Adjustment'!G37,3)))</f>
        <v/>
      </c>
      <c r="G22" s="27" t="str">
        <f>IF('Budget Adjustment'!B37="","","Upload Line Item")</f>
        <v/>
      </c>
      <c r="H22" s="27"/>
      <c r="I22" s="27"/>
      <c r="J22" s="27"/>
      <c r="K22" s="27"/>
      <c r="L22" s="27"/>
      <c r="M22" s="27"/>
      <c r="N22" s="27"/>
      <c r="O22" s="27"/>
      <c r="P22" s="27"/>
      <c r="Q22" s="27"/>
      <c r="R22" s="27"/>
      <c r="S22" s="27"/>
      <c r="T22" s="27"/>
    </row>
    <row r="23" spans="1:20" x14ac:dyDescent="0.35">
      <c r="A23" s="27" t="str">
        <f>IF('Budget Adjustment'!B38="","",CONCATENATE(Dimensions!F$2,LEFT('Budget Adjustment'!B38,2)))</f>
        <v/>
      </c>
      <c r="B23" s="27" t="str">
        <f>IF('Budget Adjustment'!C38="","",CONCATENATE(Dimensions!G$2,LEFT('Budget Adjustment'!C38,4)))</f>
        <v/>
      </c>
      <c r="C23" s="27" t="str">
        <f>IF('Budget Adjustment'!D38="","",CONCATENATE(Dimensions!H$2,LEFT('Budget Adjustment'!D38,5)))</f>
        <v/>
      </c>
      <c r="D23" s="27" t="str">
        <f>IF('Budget Adjustment'!E38="","",CONCATENATE(Dimensions!I$2,LEFT('Budget Adjustment'!E38,6)))</f>
        <v/>
      </c>
      <c r="E23" s="27" t="str">
        <f>IF('Budget Adjustment'!F38="","",LEFT('Budget Adjustment'!F38,5))</f>
        <v/>
      </c>
      <c r="F23" s="27" t="str">
        <f>IF('Budget Adjustment'!G38="","",CONCATENATE(Dimensions!K$2,LEFT('Budget Adjustment'!G38,3)))</f>
        <v/>
      </c>
      <c r="G23" s="27" t="str">
        <f>IF('Budget Adjustment'!B38="","","Upload Line Item")</f>
        <v/>
      </c>
      <c r="H23" s="27"/>
      <c r="I23" s="27"/>
      <c r="J23" s="27"/>
      <c r="K23" s="27"/>
      <c r="L23" s="27"/>
      <c r="M23" s="27"/>
      <c r="N23" s="27"/>
      <c r="O23" s="27"/>
      <c r="P23" s="27"/>
      <c r="Q23" s="27"/>
      <c r="R23" s="27"/>
      <c r="S23" s="27"/>
      <c r="T23" s="27"/>
    </row>
    <row r="24" spans="1:20" x14ac:dyDescent="0.35">
      <c r="A24" s="27" t="str">
        <f>IF('Budget Adjustment'!B39="","",CONCATENATE(Dimensions!F$2,LEFT('Budget Adjustment'!B39,2)))</f>
        <v/>
      </c>
      <c r="B24" s="27" t="str">
        <f>IF('Budget Adjustment'!C39="","",CONCATENATE(Dimensions!G$2,LEFT('Budget Adjustment'!C39,4)))</f>
        <v/>
      </c>
      <c r="C24" s="27" t="str">
        <f>IF('Budget Adjustment'!D39="","",CONCATENATE(Dimensions!H$2,LEFT('Budget Adjustment'!D39,5)))</f>
        <v/>
      </c>
      <c r="D24" s="27" t="str">
        <f>IF('Budget Adjustment'!E39="","",CONCATENATE(Dimensions!I$2,LEFT('Budget Adjustment'!E39,6)))</f>
        <v/>
      </c>
      <c r="E24" s="27" t="str">
        <f>IF('Budget Adjustment'!F39="","",LEFT('Budget Adjustment'!F39,5))</f>
        <v/>
      </c>
      <c r="F24" s="27" t="str">
        <f>IF('Budget Adjustment'!G39="","",CONCATENATE(Dimensions!K$2,LEFT('Budget Adjustment'!G39,3)))</f>
        <v/>
      </c>
      <c r="G24" s="27" t="str">
        <f>IF('Budget Adjustment'!B39="","","Upload Line Item")</f>
        <v/>
      </c>
      <c r="H24" s="27"/>
      <c r="I24" s="27"/>
      <c r="J24" s="27"/>
      <c r="K24" s="27"/>
      <c r="L24" s="27"/>
      <c r="M24" s="27"/>
      <c r="N24" s="27"/>
      <c r="O24" s="27"/>
      <c r="P24" s="27"/>
      <c r="Q24" s="27"/>
      <c r="R24" s="27"/>
      <c r="S24" s="27"/>
      <c r="T24" s="27"/>
    </row>
    <row r="25" spans="1:20" x14ac:dyDescent="0.35">
      <c r="A25" s="27" t="str">
        <f>IF('Budget Adjustment'!B40="","",CONCATENATE(Dimensions!F$2,LEFT('Budget Adjustment'!B40,2)))</f>
        <v/>
      </c>
      <c r="B25" s="27" t="str">
        <f>IF('Budget Adjustment'!C40="","",CONCATENATE(Dimensions!G$2,LEFT('Budget Adjustment'!C40,4)))</f>
        <v/>
      </c>
      <c r="C25" s="27" t="str">
        <f>IF('Budget Adjustment'!D40="","",CONCATENATE(Dimensions!H$2,LEFT('Budget Adjustment'!D40,5)))</f>
        <v/>
      </c>
      <c r="D25" s="27" t="str">
        <f>IF('Budget Adjustment'!E40="","",CONCATENATE(Dimensions!I$2,LEFT('Budget Adjustment'!E40,6)))</f>
        <v/>
      </c>
      <c r="E25" s="27" t="str">
        <f>IF('Budget Adjustment'!F40="","",LEFT('Budget Adjustment'!F40,5))</f>
        <v/>
      </c>
      <c r="F25" s="27" t="str">
        <f>IF('Budget Adjustment'!G40="","",CONCATENATE(Dimensions!K$2,LEFT('Budget Adjustment'!G40,3)))</f>
        <v/>
      </c>
      <c r="G25" s="27" t="str">
        <f>IF('Budget Adjustment'!B40="","","Upload Line Item")</f>
        <v/>
      </c>
      <c r="H25" s="27"/>
      <c r="I25" s="27"/>
      <c r="J25" s="27"/>
      <c r="K25" s="27"/>
      <c r="L25" s="27"/>
      <c r="M25" s="27"/>
      <c r="N25" s="27"/>
      <c r="O25" s="27"/>
      <c r="P25" s="27"/>
      <c r="Q25" s="27"/>
      <c r="R25" s="27"/>
      <c r="S25" s="27"/>
      <c r="T25" s="27"/>
    </row>
    <row r="26" spans="1:20" x14ac:dyDescent="0.35">
      <c r="A26" s="27" t="str">
        <f>IF('Budget Adjustment'!B41="","",CONCATENATE(Dimensions!F$2,LEFT('Budget Adjustment'!B41,2)))</f>
        <v/>
      </c>
      <c r="B26" s="27" t="str">
        <f>IF('Budget Adjustment'!C41="","",CONCATENATE(Dimensions!G$2,LEFT('Budget Adjustment'!C41,4)))</f>
        <v/>
      </c>
      <c r="C26" s="27" t="str">
        <f>IF('Budget Adjustment'!D41="","",CONCATENATE(Dimensions!H$2,LEFT('Budget Adjustment'!D41,5)))</f>
        <v/>
      </c>
      <c r="D26" s="27" t="str">
        <f>IF('Budget Adjustment'!E41="","",CONCATENATE(Dimensions!I$2,LEFT('Budget Adjustment'!E41,6)))</f>
        <v/>
      </c>
      <c r="E26" s="27" t="str">
        <f>IF('Budget Adjustment'!F41="","",LEFT('Budget Adjustment'!F41,5))</f>
        <v/>
      </c>
      <c r="F26" s="27" t="str">
        <f>IF('Budget Adjustment'!G41="","",CONCATENATE(Dimensions!K$2,LEFT('Budget Adjustment'!G41,3)))</f>
        <v/>
      </c>
      <c r="G26" s="27" t="str">
        <f>IF('Budget Adjustment'!B41="","","Upload Line Item")</f>
        <v/>
      </c>
      <c r="H26" s="27"/>
      <c r="I26" s="27"/>
      <c r="J26" s="27"/>
      <c r="K26" s="27"/>
      <c r="L26" s="27"/>
      <c r="M26" s="27"/>
      <c r="N26" s="27"/>
      <c r="O26" s="27"/>
      <c r="P26" s="27"/>
      <c r="Q26" s="27"/>
      <c r="R26" s="27"/>
      <c r="S26" s="27"/>
      <c r="T26" s="27"/>
    </row>
    <row r="27" spans="1:20" x14ac:dyDescent="0.35">
      <c r="A27" s="27" t="str">
        <f>IF('Budget Adjustment'!B42="","",CONCATENATE(Dimensions!F$2,LEFT('Budget Adjustment'!B42,2)))</f>
        <v/>
      </c>
      <c r="B27" s="27" t="str">
        <f>IF('Budget Adjustment'!C42="","",CONCATENATE(Dimensions!G$2,LEFT('Budget Adjustment'!C42,4)))</f>
        <v/>
      </c>
      <c r="C27" s="27" t="str">
        <f>IF('Budget Adjustment'!D42="","",CONCATENATE(Dimensions!H$2,LEFT('Budget Adjustment'!D42,5)))</f>
        <v/>
      </c>
      <c r="D27" s="27" t="str">
        <f>IF('Budget Adjustment'!E42="","",CONCATENATE(Dimensions!I$2,LEFT('Budget Adjustment'!E42,6)))</f>
        <v/>
      </c>
      <c r="E27" s="27" t="str">
        <f>IF('Budget Adjustment'!F42="","",LEFT('Budget Adjustment'!F42,5))</f>
        <v/>
      </c>
      <c r="F27" s="27" t="str">
        <f>IF('Budget Adjustment'!G42="","",CONCATENATE(Dimensions!K$2,LEFT('Budget Adjustment'!G42,3)))</f>
        <v/>
      </c>
      <c r="G27" s="27" t="str">
        <f>IF('Budget Adjustment'!B42="","","Upload Line Item")</f>
        <v/>
      </c>
      <c r="H27" s="27"/>
      <c r="I27" s="27"/>
      <c r="J27" s="27"/>
      <c r="K27" s="27"/>
      <c r="L27" s="27"/>
      <c r="M27" s="27"/>
      <c r="N27" s="27"/>
      <c r="O27" s="27"/>
      <c r="P27" s="27"/>
      <c r="Q27" s="27"/>
      <c r="R27" s="27"/>
      <c r="S27" s="27"/>
      <c r="T27" s="27"/>
    </row>
    <row r="28" spans="1:20" x14ac:dyDescent="0.35">
      <c r="A28" s="27" t="str">
        <f>IF('Budget Adjustment'!B43="","",CONCATENATE(Dimensions!F$2,LEFT('Budget Adjustment'!B43,2)))</f>
        <v/>
      </c>
      <c r="B28" s="27" t="str">
        <f>IF('Budget Adjustment'!C43="","",CONCATENATE(Dimensions!G$2,LEFT('Budget Adjustment'!C43,4)))</f>
        <v/>
      </c>
      <c r="C28" s="27" t="str">
        <f>IF('Budget Adjustment'!D43="","",CONCATENATE(Dimensions!H$2,LEFT('Budget Adjustment'!D43,5)))</f>
        <v/>
      </c>
      <c r="D28" s="27" t="str">
        <f>IF('Budget Adjustment'!E43="","",CONCATENATE(Dimensions!I$2,LEFT('Budget Adjustment'!E43,6)))</f>
        <v/>
      </c>
      <c r="E28" s="27" t="str">
        <f>IF('Budget Adjustment'!F43="","",LEFT('Budget Adjustment'!F43,5))</f>
        <v/>
      </c>
      <c r="F28" s="27" t="str">
        <f>IF('Budget Adjustment'!G43="","",CONCATENATE(Dimensions!K$2,LEFT('Budget Adjustment'!G43,3)))</f>
        <v/>
      </c>
      <c r="G28" s="27" t="str">
        <f>IF('Budget Adjustment'!B43="","","Upload Line Item")</f>
        <v/>
      </c>
      <c r="H28" s="27"/>
      <c r="I28" s="27"/>
      <c r="J28" s="27"/>
      <c r="K28" s="27"/>
      <c r="L28" s="27"/>
      <c r="M28" s="27"/>
      <c r="N28" s="27"/>
      <c r="O28" s="27"/>
      <c r="P28" s="27"/>
      <c r="Q28" s="27"/>
      <c r="R28" s="27"/>
      <c r="S28" s="27"/>
      <c r="T28" s="27"/>
    </row>
    <row r="29" spans="1:20" x14ac:dyDescent="0.35">
      <c r="A29" s="27" t="str">
        <f>IF('Budget Adjustment'!B44="","",CONCATENATE(Dimensions!F$2,LEFT('Budget Adjustment'!B44,2)))</f>
        <v/>
      </c>
      <c r="B29" s="27" t="str">
        <f>IF('Budget Adjustment'!C44="","",CONCATENATE(Dimensions!G$2,LEFT('Budget Adjustment'!C44,4)))</f>
        <v/>
      </c>
      <c r="C29" s="27" t="str">
        <f>IF('Budget Adjustment'!D44="","",CONCATENATE(Dimensions!H$2,LEFT('Budget Adjustment'!D44,5)))</f>
        <v/>
      </c>
      <c r="D29" s="27" t="str">
        <f>IF('Budget Adjustment'!E44="","",CONCATENATE(Dimensions!I$2,LEFT('Budget Adjustment'!E44,6)))</f>
        <v/>
      </c>
      <c r="E29" s="27" t="str">
        <f>IF('Budget Adjustment'!F44="","",LEFT('Budget Adjustment'!F44,5))</f>
        <v/>
      </c>
      <c r="F29" s="27" t="str">
        <f>IF('Budget Adjustment'!G44="","",CONCATENATE(Dimensions!K$2,LEFT('Budget Adjustment'!G44,3)))</f>
        <v/>
      </c>
      <c r="G29" s="27" t="str">
        <f>IF('Budget Adjustment'!B44="","","Upload Line Item")</f>
        <v/>
      </c>
      <c r="H29" s="27"/>
      <c r="I29" s="27"/>
      <c r="J29" s="27"/>
      <c r="K29" s="27"/>
      <c r="L29" s="27"/>
      <c r="M29" s="27"/>
      <c r="N29" s="27"/>
      <c r="O29" s="27"/>
      <c r="P29" s="27"/>
      <c r="Q29" s="27"/>
      <c r="R29" s="27"/>
      <c r="S29" s="27"/>
      <c r="T29" s="27"/>
    </row>
    <row r="30" spans="1:20" x14ac:dyDescent="0.35">
      <c r="A30" s="27" t="str">
        <f>IF('Budget Adjustment'!B45="","",CONCATENATE(Dimensions!F$2,LEFT('Budget Adjustment'!B45,2)))</f>
        <v/>
      </c>
      <c r="B30" s="27" t="str">
        <f>IF('Budget Adjustment'!C45="","",CONCATENATE(Dimensions!G$2,LEFT('Budget Adjustment'!C45,4)))</f>
        <v/>
      </c>
      <c r="C30" s="27" t="str">
        <f>IF('Budget Adjustment'!D45="","",CONCATENATE(Dimensions!H$2,LEFT('Budget Adjustment'!D45,5)))</f>
        <v/>
      </c>
      <c r="D30" s="27" t="str">
        <f>IF('Budget Adjustment'!E45="","",CONCATENATE(Dimensions!I$2,LEFT('Budget Adjustment'!E45,6)))</f>
        <v/>
      </c>
      <c r="E30" s="27" t="str">
        <f>IF('Budget Adjustment'!F45="","",LEFT('Budget Adjustment'!F45,5))</f>
        <v/>
      </c>
      <c r="F30" s="27" t="str">
        <f>IF('Budget Adjustment'!G45="","",CONCATENATE(Dimensions!K$2,LEFT('Budget Adjustment'!G45,3)))</f>
        <v/>
      </c>
      <c r="G30" s="27" t="str">
        <f>IF('Budget Adjustment'!B45="","","Upload Line Item")</f>
        <v/>
      </c>
      <c r="H30" s="27"/>
      <c r="I30" s="27"/>
      <c r="J30" s="27"/>
      <c r="K30" s="27"/>
      <c r="L30" s="27"/>
      <c r="M30" s="27"/>
      <c r="N30" s="27"/>
      <c r="O30" s="27"/>
      <c r="P30" s="27"/>
      <c r="Q30" s="27"/>
      <c r="R30" s="27"/>
      <c r="S30" s="27"/>
      <c r="T30" s="27"/>
    </row>
    <row r="31" spans="1:20" x14ac:dyDescent="0.35">
      <c r="A31" s="27" t="str">
        <f>IF('Budget Adjustment'!B46="","",CONCATENATE(Dimensions!F$2,LEFT('Budget Adjustment'!B46,2)))</f>
        <v/>
      </c>
      <c r="B31" s="27" t="str">
        <f>IF('Budget Adjustment'!C46="","",CONCATENATE(Dimensions!G$2,LEFT('Budget Adjustment'!C46,4)))</f>
        <v/>
      </c>
      <c r="C31" s="27" t="str">
        <f>IF('Budget Adjustment'!D46="","",CONCATENATE(Dimensions!H$2,LEFT('Budget Adjustment'!D46,5)))</f>
        <v/>
      </c>
      <c r="D31" s="27" t="str">
        <f>IF('Budget Adjustment'!E46="","",CONCATENATE(Dimensions!I$2,LEFT('Budget Adjustment'!E46,6)))</f>
        <v/>
      </c>
      <c r="E31" s="27" t="str">
        <f>IF('Budget Adjustment'!F46="","",LEFT('Budget Adjustment'!F46,5))</f>
        <v/>
      </c>
      <c r="F31" s="27" t="str">
        <f>IF('Budget Adjustment'!G46="","",CONCATENATE(Dimensions!K$2,LEFT('Budget Adjustment'!G46,3)))</f>
        <v/>
      </c>
      <c r="G31" s="27" t="str">
        <f>IF('Budget Adjustment'!B46="","","Upload Line Item")</f>
        <v/>
      </c>
      <c r="H31" s="27"/>
      <c r="I31" s="27"/>
      <c r="J31" s="27"/>
      <c r="K31" s="27"/>
      <c r="L31" s="27"/>
      <c r="M31" s="27"/>
      <c r="N31" s="27"/>
      <c r="O31" s="27"/>
      <c r="P31" s="27"/>
      <c r="Q31" s="27"/>
      <c r="R31" s="27"/>
      <c r="S31" s="27"/>
      <c r="T31" s="27"/>
    </row>
    <row r="32" spans="1:20" x14ac:dyDescent="0.35">
      <c r="A32" s="27" t="str">
        <f>IF('Budget Adjustment'!B47="","",CONCATENATE(Dimensions!F$2,LEFT('Budget Adjustment'!B47,2)))</f>
        <v/>
      </c>
      <c r="B32" s="27" t="str">
        <f>IF('Budget Adjustment'!C47="","",CONCATENATE(Dimensions!G$2,LEFT('Budget Adjustment'!C47,4)))</f>
        <v/>
      </c>
      <c r="C32" s="27" t="str">
        <f>IF('Budget Adjustment'!D47="","",CONCATENATE(Dimensions!H$2,LEFT('Budget Adjustment'!D47,5)))</f>
        <v/>
      </c>
      <c r="D32" s="27" t="str">
        <f>IF('Budget Adjustment'!E47="","",CONCATENATE(Dimensions!I$2,LEFT('Budget Adjustment'!E47,6)))</f>
        <v/>
      </c>
      <c r="E32" s="27" t="str">
        <f>IF('Budget Adjustment'!F47="","",LEFT('Budget Adjustment'!F47,5))</f>
        <v/>
      </c>
      <c r="F32" s="27" t="str">
        <f>IF('Budget Adjustment'!G47="","",CONCATENATE(Dimensions!K$2,LEFT('Budget Adjustment'!G47,3)))</f>
        <v/>
      </c>
      <c r="G32" s="27" t="str">
        <f>IF('Budget Adjustment'!B47="","","Upload Line Item")</f>
        <v/>
      </c>
      <c r="H32" s="27"/>
      <c r="I32" s="27"/>
      <c r="J32" s="27"/>
      <c r="K32" s="27"/>
      <c r="L32" s="27"/>
      <c r="M32" s="27"/>
      <c r="N32" s="27"/>
      <c r="O32" s="27"/>
      <c r="P32" s="27"/>
      <c r="Q32" s="27"/>
      <c r="R32" s="27"/>
      <c r="S32" s="27"/>
      <c r="T32" s="27"/>
    </row>
    <row r="33" spans="1:20" x14ac:dyDescent="0.35">
      <c r="A33" s="27" t="str">
        <f>IF('Budget Adjustment'!B48="","",CONCATENATE(Dimensions!F$2,LEFT('Budget Adjustment'!B48,2)))</f>
        <v/>
      </c>
      <c r="B33" s="27" t="str">
        <f>IF('Budget Adjustment'!C48="","",CONCATENATE(Dimensions!G$2,LEFT('Budget Adjustment'!C48,4)))</f>
        <v/>
      </c>
      <c r="C33" s="27" t="str">
        <f>IF('Budget Adjustment'!D48="","",CONCATENATE(Dimensions!H$2,LEFT('Budget Adjustment'!D48,5)))</f>
        <v/>
      </c>
      <c r="D33" s="27" t="str">
        <f>IF('Budget Adjustment'!E48="","",CONCATENATE(Dimensions!I$2,LEFT('Budget Adjustment'!E48,6)))</f>
        <v/>
      </c>
      <c r="E33" s="27" t="str">
        <f>IF('Budget Adjustment'!F48="","",LEFT('Budget Adjustment'!F48,5))</f>
        <v/>
      </c>
      <c r="F33" s="27" t="str">
        <f>IF('Budget Adjustment'!G48="","",CONCATENATE(Dimensions!K$2,LEFT('Budget Adjustment'!G48,3)))</f>
        <v/>
      </c>
      <c r="G33" s="27" t="str">
        <f>IF('Budget Adjustment'!B48="","","Upload Line Item")</f>
        <v/>
      </c>
      <c r="H33" s="27"/>
      <c r="I33" s="27"/>
      <c r="J33" s="27"/>
      <c r="K33" s="27"/>
      <c r="L33" s="27"/>
      <c r="M33" s="27"/>
      <c r="N33" s="27"/>
      <c r="O33" s="27"/>
      <c r="P33" s="27"/>
      <c r="Q33" s="27"/>
      <c r="R33" s="27"/>
      <c r="S33" s="27"/>
      <c r="T33" s="27"/>
    </row>
    <row r="34" spans="1:20" x14ac:dyDescent="0.35">
      <c r="A34" s="27" t="str">
        <f>IF('Budget Adjustment'!B49="","",CONCATENATE(Dimensions!F$2,LEFT('Budget Adjustment'!B49,2)))</f>
        <v/>
      </c>
      <c r="B34" s="27" t="str">
        <f>IF('Budget Adjustment'!C49="","",CONCATENATE(Dimensions!G$2,LEFT('Budget Adjustment'!C49,4)))</f>
        <v/>
      </c>
      <c r="C34" s="27" t="str">
        <f>IF('Budget Adjustment'!D49="","",CONCATENATE(Dimensions!H$2,LEFT('Budget Adjustment'!D49,5)))</f>
        <v/>
      </c>
      <c r="D34" s="27" t="str">
        <f>IF('Budget Adjustment'!E49="","",CONCATENATE(Dimensions!I$2,LEFT('Budget Adjustment'!E49,6)))</f>
        <v/>
      </c>
      <c r="E34" s="27" t="str">
        <f>IF('Budget Adjustment'!F49="","",LEFT('Budget Adjustment'!F49,5))</f>
        <v/>
      </c>
      <c r="F34" s="27" t="str">
        <f>IF('Budget Adjustment'!G49="","",CONCATENATE(Dimensions!K$2,LEFT('Budget Adjustment'!G49,3)))</f>
        <v/>
      </c>
      <c r="G34" s="27" t="str">
        <f>IF('Budget Adjustment'!B49="","","Upload Line Item")</f>
        <v/>
      </c>
      <c r="H34" s="27"/>
      <c r="I34" s="27"/>
      <c r="J34" s="27"/>
      <c r="K34" s="27"/>
      <c r="L34" s="27"/>
      <c r="M34" s="27"/>
      <c r="N34" s="27"/>
      <c r="O34" s="27"/>
      <c r="P34" s="27"/>
      <c r="Q34" s="27"/>
      <c r="R34" s="27"/>
      <c r="S34" s="27"/>
      <c r="T34" s="27"/>
    </row>
    <row r="35" spans="1:20" x14ac:dyDescent="0.35">
      <c r="A35" s="27" t="str">
        <f>IF('Budget Adjustment'!B50="","",CONCATENATE(Dimensions!F$2,LEFT('Budget Adjustment'!B50,2)))</f>
        <v/>
      </c>
      <c r="B35" s="27" t="str">
        <f>IF('Budget Adjustment'!C50="","",CONCATENATE(Dimensions!G$2,LEFT('Budget Adjustment'!C50,4)))</f>
        <v/>
      </c>
      <c r="C35" s="27" t="str">
        <f>IF('Budget Adjustment'!D50="","",CONCATENATE(Dimensions!H$2,LEFT('Budget Adjustment'!D50,5)))</f>
        <v/>
      </c>
      <c r="D35" s="27" t="str">
        <f>IF('Budget Adjustment'!E50="","",CONCATENATE(Dimensions!I$2,LEFT('Budget Adjustment'!E50,6)))</f>
        <v/>
      </c>
      <c r="E35" s="27" t="str">
        <f>IF('Budget Adjustment'!F50="","",LEFT('Budget Adjustment'!F50,5))</f>
        <v/>
      </c>
      <c r="F35" s="27" t="str">
        <f>IF('Budget Adjustment'!G50="","",CONCATENATE(Dimensions!K$2,LEFT('Budget Adjustment'!G50,3)))</f>
        <v/>
      </c>
      <c r="G35" s="27" t="str">
        <f>IF('Budget Adjustment'!B50="","","Upload Line Item")</f>
        <v/>
      </c>
      <c r="H35" s="27"/>
      <c r="I35" s="27"/>
      <c r="J35" s="27"/>
      <c r="K35" s="27"/>
      <c r="L35" s="27"/>
      <c r="M35" s="27"/>
      <c r="N35" s="27"/>
      <c r="O35" s="27"/>
      <c r="P35" s="27"/>
      <c r="Q35" s="27"/>
      <c r="R35" s="27"/>
      <c r="S35" s="27"/>
      <c r="T35" s="27"/>
    </row>
    <row r="36" spans="1:20" x14ac:dyDescent="0.35">
      <c r="A36" s="27" t="str">
        <f>IF('Budget Adjustment'!B51="","",CONCATENATE(Dimensions!F$2,LEFT('Budget Adjustment'!B51,2)))</f>
        <v/>
      </c>
      <c r="B36" s="27" t="str">
        <f>IF('Budget Adjustment'!C51="","",CONCATENATE(Dimensions!G$2,LEFT('Budget Adjustment'!C51,4)))</f>
        <v/>
      </c>
      <c r="C36" s="27" t="str">
        <f>IF('Budget Adjustment'!D51="","",CONCATENATE(Dimensions!H$2,LEFT('Budget Adjustment'!D51,5)))</f>
        <v/>
      </c>
      <c r="D36" s="27" t="str">
        <f>IF('Budget Adjustment'!E51="","",CONCATENATE(Dimensions!I$2,LEFT('Budget Adjustment'!E51,6)))</f>
        <v/>
      </c>
      <c r="E36" s="27" t="str">
        <f>IF('Budget Adjustment'!F51="","",LEFT('Budget Adjustment'!F51,5))</f>
        <v/>
      </c>
      <c r="F36" s="27" t="str">
        <f>IF('Budget Adjustment'!G51="","",CONCATENATE(Dimensions!K$2,LEFT('Budget Adjustment'!G51,3)))</f>
        <v/>
      </c>
      <c r="G36" s="27" t="str">
        <f>IF('Budget Adjustment'!B51="","","Upload Line Item")</f>
        <v/>
      </c>
      <c r="H36" s="27"/>
      <c r="I36" s="27"/>
      <c r="J36" s="27"/>
      <c r="K36" s="27"/>
      <c r="L36" s="27"/>
      <c r="M36" s="27"/>
      <c r="N36" s="27"/>
      <c r="O36" s="27"/>
      <c r="P36" s="27"/>
      <c r="Q36" s="27"/>
      <c r="R36" s="27"/>
      <c r="S36" s="27"/>
      <c r="T36" s="27"/>
    </row>
    <row r="37" spans="1:20" x14ac:dyDescent="0.35">
      <c r="A37" s="27" t="str">
        <f>IF('Budget Adjustment'!B52="","",CONCATENATE(Dimensions!F$2,LEFT('Budget Adjustment'!B52,2)))</f>
        <v/>
      </c>
      <c r="B37" s="27" t="str">
        <f>IF('Budget Adjustment'!C52="","",CONCATENATE(Dimensions!G$2,LEFT('Budget Adjustment'!C52,4)))</f>
        <v/>
      </c>
      <c r="C37" s="27" t="str">
        <f>IF('Budget Adjustment'!D52="","",CONCATENATE(Dimensions!H$2,LEFT('Budget Adjustment'!D52,5)))</f>
        <v/>
      </c>
      <c r="D37" s="27" t="str">
        <f>IF('Budget Adjustment'!E52="","",CONCATENATE(Dimensions!I$2,LEFT('Budget Adjustment'!E52,6)))</f>
        <v/>
      </c>
      <c r="E37" s="27" t="str">
        <f>IF('Budget Adjustment'!F52="","",LEFT('Budget Adjustment'!F52,5))</f>
        <v/>
      </c>
      <c r="F37" s="27" t="str">
        <f>IF('Budget Adjustment'!G52="","",CONCATENATE(Dimensions!K$2,LEFT('Budget Adjustment'!G52,3)))</f>
        <v/>
      </c>
      <c r="G37" s="27" t="str">
        <f>IF('Budget Adjustment'!B52="","","Upload Line Item")</f>
        <v/>
      </c>
      <c r="H37" s="27"/>
      <c r="I37" s="27"/>
      <c r="J37" s="27"/>
      <c r="K37" s="27"/>
      <c r="L37" s="27"/>
      <c r="M37" s="27"/>
      <c r="N37" s="27"/>
      <c r="O37" s="27"/>
      <c r="P37" s="27"/>
      <c r="Q37" s="27"/>
      <c r="R37" s="27"/>
      <c r="S37" s="27"/>
      <c r="T37" s="27"/>
    </row>
    <row r="38" spans="1:20" x14ac:dyDescent="0.35">
      <c r="A38" s="27" t="str">
        <f>IF('Budget Adjustment'!B53="","",CONCATENATE(Dimensions!F$2,LEFT('Budget Adjustment'!B53,2)))</f>
        <v/>
      </c>
      <c r="B38" s="27" t="str">
        <f>IF('Budget Adjustment'!C53="","",CONCATENATE(Dimensions!G$2,LEFT('Budget Adjustment'!C53,4)))</f>
        <v/>
      </c>
      <c r="C38" s="27" t="str">
        <f>IF('Budget Adjustment'!D53="","",CONCATENATE(Dimensions!H$2,LEFT('Budget Adjustment'!D53,5)))</f>
        <v/>
      </c>
      <c r="D38" s="27" t="str">
        <f>IF('Budget Adjustment'!E53="","",CONCATENATE(Dimensions!I$2,LEFT('Budget Adjustment'!E53,6)))</f>
        <v/>
      </c>
      <c r="E38" s="27" t="str">
        <f>IF('Budget Adjustment'!F53="","",LEFT('Budget Adjustment'!F53,5))</f>
        <v/>
      </c>
      <c r="F38" s="27" t="str">
        <f>IF('Budget Adjustment'!G53="","",CONCATENATE(Dimensions!K$2,LEFT('Budget Adjustment'!G53,3)))</f>
        <v/>
      </c>
      <c r="G38" s="27" t="str">
        <f>IF('Budget Adjustment'!B53="","","Upload Line Item")</f>
        <v/>
      </c>
      <c r="H38" s="27"/>
      <c r="I38" s="27"/>
      <c r="J38" s="27"/>
      <c r="K38" s="27"/>
      <c r="L38" s="27"/>
      <c r="M38" s="27"/>
      <c r="N38" s="27"/>
      <c r="O38" s="27"/>
      <c r="P38" s="27"/>
      <c r="Q38" s="27"/>
      <c r="R38" s="27"/>
      <c r="S38" s="27"/>
      <c r="T38" s="27"/>
    </row>
    <row r="39" spans="1:20" x14ac:dyDescent="0.35">
      <c r="A39" s="27" t="str">
        <f>IF('Budget Adjustment'!B54="","",CONCATENATE(Dimensions!F$2,LEFT('Budget Adjustment'!B54,2)))</f>
        <v/>
      </c>
      <c r="B39" s="27" t="str">
        <f>IF('Budget Adjustment'!C54="","",CONCATENATE(Dimensions!G$2,LEFT('Budget Adjustment'!C54,4)))</f>
        <v/>
      </c>
      <c r="C39" s="27" t="str">
        <f>IF('Budget Adjustment'!D54="","",CONCATENATE(Dimensions!H$2,LEFT('Budget Adjustment'!D54,5)))</f>
        <v/>
      </c>
      <c r="D39" s="27" t="str">
        <f>IF('Budget Adjustment'!E54="","",CONCATENATE(Dimensions!I$2,LEFT('Budget Adjustment'!E54,6)))</f>
        <v/>
      </c>
      <c r="E39" s="27" t="str">
        <f>IF('Budget Adjustment'!F54="","",LEFT('Budget Adjustment'!F54,5))</f>
        <v/>
      </c>
      <c r="F39" s="27" t="str">
        <f>IF('Budget Adjustment'!G54="","",CONCATENATE(Dimensions!K$2,LEFT('Budget Adjustment'!G54,3)))</f>
        <v/>
      </c>
      <c r="G39" s="27" t="str">
        <f>IF('Budget Adjustment'!B54="","","Upload Line Item")</f>
        <v/>
      </c>
      <c r="H39" s="27"/>
      <c r="I39" s="27"/>
      <c r="J39" s="27"/>
      <c r="K39" s="27"/>
      <c r="L39" s="27"/>
      <c r="M39" s="27"/>
      <c r="N39" s="27"/>
      <c r="O39" s="27"/>
      <c r="P39" s="27"/>
      <c r="Q39" s="27"/>
      <c r="R39" s="27"/>
      <c r="S39" s="27"/>
      <c r="T39" s="27"/>
    </row>
    <row r="40" spans="1:20" x14ac:dyDescent="0.35">
      <c r="A40" s="27" t="str">
        <f>IF('Budget Adjustment'!B55="","",CONCATENATE(Dimensions!F$2,LEFT('Budget Adjustment'!B55,2)))</f>
        <v/>
      </c>
      <c r="B40" s="27" t="str">
        <f>IF('Budget Adjustment'!C55="","",CONCATENATE(Dimensions!G$2,LEFT('Budget Adjustment'!C55,4)))</f>
        <v/>
      </c>
      <c r="C40" s="27" t="str">
        <f>IF('Budget Adjustment'!D55="","",CONCATENATE(Dimensions!H$2,LEFT('Budget Adjustment'!D55,5)))</f>
        <v/>
      </c>
      <c r="D40" s="27" t="str">
        <f>IF('Budget Adjustment'!E55="","",CONCATENATE(Dimensions!I$2,LEFT('Budget Adjustment'!E55,6)))</f>
        <v/>
      </c>
      <c r="E40" s="27" t="str">
        <f>IF('Budget Adjustment'!F55="","",LEFT('Budget Adjustment'!F55,5))</f>
        <v/>
      </c>
      <c r="F40" s="27" t="str">
        <f>IF('Budget Adjustment'!G55="","",CONCATENATE(Dimensions!K$2,LEFT('Budget Adjustment'!G55,3)))</f>
        <v/>
      </c>
      <c r="G40" s="27" t="str">
        <f>IF('Budget Adjustment'!B55="","","Upload Line Item")</f>
        <v/>
      </c>
      <c r="H40" s="27"/>
      <c r="I40" s="27"/>
      <c r="J40" s="27"/>
      <c r="K40" s="27"/>
      <c r="L40" s="27"/>
      <c r="M40" s="27"/>
      <c r="N40" s="27"/>
      <c r="O40" s="27"/>
      <c r="P40" s="27"/>
      <c r="Q40" s="27"/>
      <c r="R40" s="27"/>
      <c r="S40" s="27"/>
      <c r="T40" s="27"/>
    </row>
    <row r="41" spans="1:20" x14ac:dyDescent="0.35">
      <c r="A41" s="27" t="str">
        <f>IF('Budget Adjustment'!B56="","",CONCATENATE(Dimensions!F$2,LEFT('Budget Adjustment'!B56,2)))</f>
        <v/>
      </c>
      <c r="B41" s="27" t="str">
        <f>IF('Budget Adjustment'!C56="","",CONCATENATE(Dimensions!G$2,LEFT('Budget Adjustment'!C56,4)))</f>
        <v/>
      </c>
      <c r="C41" s="27" t="str">
        <f>IF('Budget Adjustment'!D56="","",CONCATENATE(Dimensions!H$2,LEFT('Budget Adjustment'!D56,5)))</f>
        <v/>
      </c>
      <c r="D41" s="27" t="str">
        <f>IF('Budget Adjustment'!E56="","",CONCATENATE(Dimensions!I$2,LEFT('Budget Adjustment'!E56,6)))</f>
        <v/>
      </c>
      <c r="E41" s="27" t="str">
        <f>IF('Budget Adjustment'!F56="","",LEFT('Budget Adjustment'!F56,5))</f>
        <v/>
      </c>
      <c r="F41" s="27" t="str">
        <f>IF('Budget Adjustment'!G56="","",CONCATENATE(Dimensions!K$2,LEFT('Budget Adjustment'!G56,3)))</f>
        <v/>
      </c>
      <c r="G41" s="27" t="str">
        <f>IF('Budget Adjustment'!B56="","","Upload Line Item")</f>
        <v/>
      </c>
      <c r="H41" s="27"/>
      <c r="I41" s="27"/>
      <c r="J41" s="27"/>
      <c r="K41" s="27"/>
      <c r="L41" s="27"/>
      <c r="M41" s="27"/>
      <c r="N41" s="27"/>
      <c r="O41" s="27"/>
      <c r="P41" s="27"/>
      <c r="Q41" s="27"/>
      <c r="R41" s="27"/>
      <c r="S41" s="27"/>
      <c r="T41" s="27"/>
    </row>
    <row r="42" spans="1:20" x14ac:dyDescent="0.35">
      <c r="A42" s="27" t="str">
        <f>IF('Budget Adjustment'!B57="","",CONCATENATE(Dimensions!F$2,LEFT('Budget Adjustment'!B57,2)))</f>
        <v/>
      </c>
      <c r="B42" s="27" t="str">
        <f>IF('Budget Adjustment'!C57="","",CONCATENATE(Dimensions!G$2,LEFT('Budget Adjustment'!C57,4)))</f>
        <v/>
      </c>
      <c r="C42" s="27" t="str">
        <f>IF('Budget Adjustment'!D57="","",CONCATENATE(Dimensions!H$2,LEFT('Budget Adjustment'!D57,5)))</f>
        <v/>
      </c>
      <c r="D42" s="27" t="str">
        <f>IF('Budget Adjustment'!E57="","",CONCATENATE(Dimensions!I$2,LEFT('Budget Adjustment'!E57,6)))</f>
        <v/>
      </c>
      <c r="E42" s="27" t="str">
        <f>IF('Budget Adjustment'!F57="","",LEFT('Budget Adjustment'!F57,5))</f>
        <v/>
      </c>
      <c r="F42" s="27" t="str">
        <f>IF('Budget Adjustment'!G57="","",CONCATENATE(Dimensions!K$2,LEFT('Budget Adjustment'!G57,3)))</f>
        <v/>
      </c>
      <c r="G42" s="27" t="str">
        <f>IF('Budget Adjustment'!B57="","","Upload Line Item")</f>
        <v/>
      </c>
      <c r="H42" s="27"/>
      <c r="I42" s="27"/>
      <c r="J42" s="27"/>
      <c r="K42" s="27"/>
      <c r="L42" s="27"/>
      <c r="M42" s="27"/>
      <c r="N42" s="27"/>
      <c r="O42" s="27"/>
      <c r="P42" s="27"/>
      <c r="Q42" s="27"/>
      <c r="R42" s="27"/>
      <c r="S42" s="27"/>
      <c r="T42" s="27"/>
    </row>
    <row r="43" spans="1:20" x14ac:dyDescent="0.35">
      <c r="A43" s="27" t="str">
        <f>IF('Budget Adjustment'!B58="","",CONCATENATE(Dimensions!F$2,LEFT('Budget Adjustment'!B58,2)))</f>
        <v/>
      </c>
      <c r="B43" s="27" t="str">
        <f>IF('Budget Adjustment'!C58="","",CONCATENATE(Dimensions!G$2,LEFT('Budget Adjustment'!C58,4)))</f>
        <v/>
      </c>
      <c r="C43" s="27" t="str">
        <f>IF('Budget Adjustment'!D58="","",CONCATENATE(Dimensions!H$2,LEFT('Budget Adjustment'!D58,5)))</f>
        <v/>
      </c>
      <c r="D43" s="27" t="str">
        <f>IF('Budget Adjustment'!E58="","",CONCATENATE(Dimensions!I$2,LEFT('Budget Adjustment'!E58,6)))</f>
        <v/>
      </c>
      <c r="E43" s="27" t="str">
        <f>IF('Budget Adjustment'!F58="","",LEFT('Budget Adjustment'!F58,5))</f>
        <v/>
      </c>
      <c r="F43" s="27" t="str">
        <f>IF('Budget Adjustment'!G58="","",CONCATENATE(Dimensions!K$2,LEFT('Budget Adjustment'!G58,3)))</f>
        <v/>
      </c>
      <c r="G43" s="27" t="str">
        <f>IF('Budget Adjustment'!B58="","","Upload Line Item")</f>
        <v/>
      </c>
      <c r="H43" s="27"/>
      <c r="I43" s="27"/>
      <c r="J43" s="27"/>
      <c r="K43" s="27"/>
      <c r="L43" s="27"/>
      <c r="M43" s="27"/>
      <c r="N43" s="27"/>
      <c r="O43" s="27"/>
      <c r="P43" s="27"/>
      <c r="Q43" s="27"/>
      <c r="R43" s="27"/>
      <c r="S43" s="27"/>
      <c r="T43" s="27"/>
    </row>
    <row r="44" spans="1:20" x14ac:dyDescent="0.35">
      <c r="A44" s="27" t="str">
        <f>IF('Budget Adjustment'!B59="","",CONCATENATE(Dimensions!F$2,LEFT('Budget Adjustment'!B59,2)))</f>
        <v/>
      </c>
      <c r="B44" s="27" t="str">
        <f>IF('Budget Adjustment'!C59="","",CONCATENATE(Dimensions!G$2,LEFT('Budget Adjustment'!C59,4)))</f>
        <v/>
      </c>
      <c r="C44" s="27" t="str">
        <f>IF('Budget Adjustment'!D59="","",CONCATENATE(Dimensions!H$2,LEFT('Budget Adjustment'!D59,5)))</f>
        <v/>
      </c>
      <c r="D44" s="27" t="str">
        <f>IF('Budget Adjustment'!E59="","",CONCATENATE(Dimensions!I$2,LEFT('Budget Adjustment'!E59,6)))</f>
        <v/>
      </c>
      <c r="E44" s="27" t="str">
        <f>IF('Budget Adjustment'!F59="","",LEFT('Budget Adjustment'!F59,5))</f>
        <v/>
      </c>
      <c r="F44" s="27" t="str">
        <f>IF('Budget Adjustment'!G59="","",CONCATENATE(Dimensions!K$2,LEFT('Budget Adjustment'!G59,3)))</f>
        <v/>
      </c>
      <c r="G44" s="27" t="str">
        <f>IF('Budget Adjustment'!B59="","","Upload Line Item")</f>
        <v/>
      </c>
      <c r="H44" s="27"/>
      <c r="I44" s="27"/>
      <c r="J44" s="27"/>
      <c r="K44" s="27"/>
      <c r="L44" s="27"/>
      <c r="M44" s="27"/>
      <c r="N44" s="27"/>
      <c r="O44" s="27"/>
      <c r="P44" s="27"/>
      <c r="Q44" s="27"/>
      <c r="R44" s="27"/>
      <c r="S44" s="27"/>
      <c r="T44" s="27"/>
    </row>
    <row r="45" spans="1:20" x14ac:dyDescent="0.35">
      <c r="A45" s="27" t="str">
        <f>IF('Budget Adjustment'!B60="","",CONCATENATE(Dimensions!F$2,LEFT('Budget Adjustment'!B60,2)))</f>
        <v/>
      </c>
      <c r="B45" s="27" t="str">
        <f>IF('Budget Adjustment'!C60="","",CONCATENATE(Dimensions!G$2,LEFT('Budget Adjustment'!C60,4)))</f>
        <v/>
      </c>
      <c r="C45" s="27" t="str">
        <f>IF('Budget Adjustment'!D60="","",CONCATENATE(Dimensions!H$2,LEFT('Budget Adjustment'!D60,5)))</f>
        <v/>
      </c>
      <c r="D45" s="27" t="str">
        <f>IF('Budget Adjustment'!E60="","",CONCATENATE(Dimensions!I$2,LEFT('Budget Adjustment'!E60,6)))</f>
        <v/>
      </c>
      <c r="E45" s="27" t="str">
        <f>IF('Budget Adjustment'!F60="","",LEFT('Budget Adjustment'!F60,5))</f>
        <v/>
      </c>
      <c r="F45" s="27" t="str">
        <f>IF('Budget Adjustment'!G60="","",CONCATENATE(Dimensions!K$2,LEFT('Budget Adjustment'!G60,3)))</f>
        <v/>
      </c>
      <c r="G45" s="27" t="str">
        <f>IF('Budget Adjustment'!B60="","","Upload Line Item")</f>
        <v/>
      </c>
      <c r="H45" s="27"/>
      <c r="I45" s="27"/>
      <c r="J45" s="27"/>
      <c r="K45" s="27"/>
      <c r="L45" s="27"/>
      <c r="M45" s="27"/>
      <c r="N45" s="27"/>
      <c r="O45" s="27"/>
      <c r="P45" s="27"/>
      <c r="Q45" s="27"/>
      <c r="R45" s="27"/>
      <c r="S45" s="27"/>
      <c r="T45" s="27"/>
    </row>
    <row r="46" spans="1:20" x14ac:dyDescent="0.35">
      <c r="A46" s="27" t="str">
        <f>IF('Budget Adjustment'!B61="","",CONCATENATE(Dimensions!F$2,LEFT('Budget Adjustment'!B61,2)))</f>
        <v/>
      </c>
      <c r="B46" s="27" t="str">
        <f>IF('Budget Adjustment'!C61="","",CONCATENATE(Dimensions!G$2,LEFT('Budget Adjustment'!C61,4)))</f>
        <v/>
      </c>
      <c r="C46" s="27" t="str">
        <f>IF('Budget Adjustment'!D61="","",CONCATENATE(Dimensions!H$2,LEFT('Budget Adjustment'!D61,5)))</f>
        <v/>
      </c>
      <c r="D46" s="27" t="str">
        <f>IF('Budget Adjustment'!E61="","",CONCATENATE(Dimensions!I$2,LEFT('Budget Adjustment'!E61,6)))</f>
        <v/>
      </c>
      <c r="E46" s="27" t="str">
        <f>IF('Budget Adjustment'!F61="","",LEFT('Budget Adjustment'!F61,5))</f>
        <v/>
      </c>
      <c r="F46" s="27" t="str">
        <f>IF('Budget Adjustment'!G61="","",CONCATENATE(Dimensions!K$2,LEFT('Budget Adjustment'!G61,3)))</f>
        <v/>
      </c>
      <c r="G46" s="27" t="str">
        <f>IF('Budget Adjustment'!B61="","","Upload Line Item")</f>
        <v/>
      </c>
      <c r="H46" s="27"/>
      <c r="I46" s="27"/>
      <c r="J46" s="27"/>
      <c r="K46" s="27"/>
      <c r="L46" s="27"/>
      <c r="M46" s="27"/>
      <c r="N46" s="27"/>
      <c r="O46" s="27"/>
      <c r="P46" s="27"/>
      <c r="Q46" s="27"/>
      <c r="R46" s="27"/>
      <c r="S46" s="27"/>
      <c r="T46" s="27"/>
    </row>
    <row r="47" spans="1:20" x14ac:dyDescent="0.35">
      <c r="A47" s="27" t="str">
        <f>IF('Budget Adjustment'!B62="","",CONCATENATE(Dimensions!F$2,LEFT('Budget Adjustment'!B62,2)))</f>
        <v/>
      </c>
      <c r="B47" s="27" t="str">
        <f>IF('Budget Adjustment'!C62="","",CONCATENATE(Dimensions!G$2,LEFT('Budget Adjustment'!C62,4)))</f>
        <v/>
      </c>
      <c r="C47" s="27" t="str">
        <f>IF('Budget Adjustment'!D62="","",CONCATENATE(Dimensions!H$2,LEFT('Budget Adjustment'!D62,5)))</f>
        <v/>
      </c>
      <c r="D47" s="27" t="str">
        <f>IF('Budget Adjustment'!E62="","",CONCATENATE(Dimensions!I$2,LEFT('Budget Adjustment'!E62,6)))</f>
        <v/>
      </c>
      <c r="E47" s="27" t="str">
        <f>IF('Budget Adjustment'!F62="","",LEFT('Budget Adjustment'!F62,5))</f>
        <v/>
      </c>
      <c r="F47" s="27" t="str">
        <f>IF('Budget Adjustment'!G62="","",CONCATENATE(Dimensions!K$2,LEFT('Budget Adjustment'!G62,3)))</f>
        <v/>
      </c>
      <c r="G47" s="27" t="str">
        <f>IF('Budget Adjustment'!B62="","","Upload Line Item")</f>
        <v/>
      </c>
      <c r="H47" s="27"/>
      <c r="I47" s="27"/>
      <c r="J47" s="27"/>
      <c r="K47" s="27"/>
      <c r="L47" s="27"/>
      <c r="M47" s="27"/>
      <c r="N47" s="27"/>
      <c r="O47" s="27"/>
      <c r="P47" s="27"/>
      <c r="Q47" s="27"/>
      <c r="R47" s="27"/>
      <c r="S47" s="27"/>
      <c r="T47" s="27"/>
    </row>
    <row r="48" spans="1:20" x14ac:dyDescent="0.35">
      <c r="A48" s="27" t="str">
        <f>IF('Budget Adjustment'!B63="","",CONCATENATE(Dimensions!F$2,LEFT('Budget Adjustment'!B63,2)))</f>
        <v/>
      </c>
      <c r="B48" s="27" t="str">
        <f>IF('Budget Adjustment'!C63="","",CONCATENATE(Dimensions!G$2,LEFT('Budget Adjustment'!C63,4)))</f>
        <v/>
      </c>
      <c r="C48" s="27" t="str">
        <f>IF('Budget Adjustment'!D63="","",CONCATENATE(Dimensions!H$2,LEFT('Budget Adjustment'!D63,5)))</f>
        <v/>
      </c>
      <c r="D48" s="27" t="str">
        <f>IF('Budget Adjustment'!E63="","",CONCATENATE(Dimensions!I$2,LEFT('Budget Adjustment'!E63,6)))</f>
        <v/>
      </c>
      <c r="E48" s="27" t="str">
        <f>IF('Budget Adjustment'!F63="","",LEFT('Budget Adjustment'!F63,5))</f>
        <v/>
      </c>
      <c r="F48" s="27" t="str">
        <f>IF('Budget Adjustment'!G63="","",CONCATENATE(Dimensions!K$2,LEFT('Budget Adjustment'!G63,3)))</f>
        <v/>
      </c>
      <c r="G48" s="27" t="str">
        <f>IF('Budget Adjustment'!B63="","","Upload Line Item")</f>
        <v/>
      </c>
      <c r="H48" s="27"/>
      <c r="I48" s="27"/>
      <c r="J48" s="27"/>
      <c r="K48" s="27"/>
      <c r="L48" s="27"/>
      <c r="M48" s="27"/>
      <c r="N48" s="27"/>
      <c r="O48" s="27"/>
      <c r="P48" s="27"/>
      <c r="Q48" s="27"/>
      <c r="R48" s="27"/>
      <c r="S48" s="27"/>
      <c r="T48" s="27"/>
    </row>
    <row r="49" spans="1:20" x14ac:dyDescent="0.35">
      <c r="A49" s="27" t="str">
        <f>IF('Budget Adjustment'!B64="","",CONCATENATE(Dimensions!F$2,LEFT('Budget Adjustment'!B64,2)))</f>
        <v/>
      </c>
      <c r="B49" s="27" t="str">
        <f>IF('Budget Adjustment'!C64="","",CONCATENATE(Dimensions!G$2,LEFT('Budget Adjustment'!C64,4)))</f>
        <v/>
      </c>
      <c r="C49" s="27" t="str">
        <f>IF('Budget Adjustment'!D64="","",CONCATENATE(Dimensions!H$2,LEFT('Budget Adjustment'!D64,5)))</f>
        <v/>
      </c>
      <c r="D49" s="27" t="str">
        <f>IF('Budget Adjustment'!E64="","",CONCATENATE(Dimensions!I$2,LEFT('Budget Adjustment'!E64,6)))</f>
        <v/>
      </c>
      <c r="E49" s="27" t="str">
        <f>IF('Budget Adjustment'!F64="","",LEFT('Budget Adjustment'!F64,5))</f>
        <v/>
      </c>
      <c r="F49" s="27" t="str">
        <f>IF('Budget Adjustment'!G64="","",CONCATENATE(Dimensions!K$2,LEFT('Budget Adjustment'!G64,3)))</f>
        <v/>
      </c>
      <c r="G49" s="27" t="str">
        <f>IF('Budget Adjustment'!B64="","","Upload Line Item")</f>
        <v/>
      </c>
      <c r="H49" s="27"/>
      <c r="I49" s="27"/>
      <c r="J49" s="27"/>
      <c r="K49" s="27"/>
      <c r="L49" s="27"/>
      <c r="M49" s="27"/>
      <c r="N49" s="27"/>
      <c r="O49" s="27"/>
      <c r="P49" s="27"/>
      <c r="Q49" s="27"/>
      <c r="R49" s="27"/>
      <c r="S49" s="27"/>
      <c r="T49" s="27"/>
    </row>
    <row r="50" spans="1:20" x14ac:dyDescent="0.35">
      <c r="A50" s="27" t="str">
        <f>IF('Budget Adjustment'!B65="","",CONCATENATE(Dimensions!F$2,LEFT('Budget Adjustment'!B65,2)))</f>
        <v/>
      </c>
      <c r="B50" s="27" t="str">
        <f>IF('Budget Adjustment'!C65="","",CONCATENATE(Dimensions!G$2,LEFT('Budget Adjustment'!C65,4)))</f>
        <v/>
      </c>
      <c r="C50" s="27" t="str">
        <f>IF('Budget Adjustment'!D65="","",CONCATENATE(Dimensions!H$2,LEFT('Budget Adjustment'!D65,5)))</f>
        <v/>
      </c>
      <c r="D50" s="27" t="str">
        <f>IF('Budget Adjustment'!E65="","",CONCATENATE(Dimensions!I$2,LEFT('Budget Adjustment'!E65,6)))</f>
        <v/>
      </c>
      <c r="E50" s="27" t="str">
        <f>IF('Budget Adjustment'!F65="","",LEFT('Budget Adjustment'!F65,5))</f>
        <v/>
      </c>
      <c r="F50" s="27" t="str">
        <f>IF('Budget Adjustment'!G65="","",CONCATENATE(Dimensions!K$2,LEFT('Budget Adjustment'!G65,3)))</f>
        <v/>
      </c>
      <c r="G50" s="27" t="str">
        <f>IF('Budget Adjustment'!B65="","","Upload Line Item")</f>
        <v/>
      </c>
      <c r="H50" s="27"/>
      <c r="I50" s="27"/>
      <c r="J50" s="27"/>
      <c r="K50" s="27"/>
      <c r="L50" s="27"/>
      <c r="M50" s="27"/>
      <c r="N50" s="27"/>
      <c r="O50" s="27"/>
      <c r="P50" s="27"/>
      <c r="Q50" s="27"/>
      <c r="R50" s="27"/>
      <c r="S50" s="27"/>
      <c r="T50" s="27"/>
    </row>
    <row r="51" spans="1:20" x14ac:dyDescent="0.35">
      <c r="A51" s="27" t="str">
        <f>IF('Budget Adjustment'!B66="","",CONCATENATE(Dimensions!F$2,LEFT('Budget Adjustment'!B66,2)))</f>
        <v/>
      </c>
      <c r="B51" s="27" t="str">
        <f>IF('Budget Adjustment'!C66="","",CONCATENATE(Dimensions!G$2,LEFT('Budget Adjustment'!C66,4)))</f>
        <v/>
      </c>
      <c r="C51" s="27" t="str">
        <f>IF('Budget Adjustment'!D66="","",CONCATENATE(Dimensions!H$2,LEFT('Budget Adjustment'!D66,5)))</f>
        <v/>
      </c>
      <c r="D51" s="27" t="str">
        <f>IF('Budget Adjustment'!E66="","",CONCATENATE(Dimensions!I$2,LEFT('Budget Adjustment'!E66,6)))</f>
        <v/>
      </c>
      <c r="E51" s="27" t="str">
        <f>IF('Budget Adjustment'!F66="","",LEFT('Budget Adjustment'!F66,5))</f>
        <v/>
      </c>
      <c r="F51" s="27" t="str">
        <f>IF('Budget Adjustment'!G66="","",CONCATENATE(Dimensions!K$2,LEFT('Budget Adjustment'!G66,3)))</f>
        <v/>
      </c>
      <c r="G51" s="27" t="str">
        <f>IF('Budget Adjustment'!B66="","","Upload Line Item")</f>
        <v/>
      </c>
      <c r="H51" s="27"/>
      <c r="I51" s="27"/>
      <c r="J51" s="27"/>
      <c r="K51" s="27"/>
      <c r="L51" s="27"/>
      <c r="M51" s="27"/>
      <c r="N51" s="27"/>
      <c r="O51" s="27"/>
      <c r="P51" s="27"/>
      <c r="Q51" s="27"/>
      <c r="R51" s="27"/>
      <c r="S51" s="27"/>
      <c r="T51" s="27"/>
    </row>
    <row r="52" spans="1:20" x14ac:dyDescent="0.35">
      <c r="A52" s="27" t="str">
        <f>IF('Budget Adjustment'!B67="","",CONCATENATE(Dimensions!F$2,LEFT('Budget Adjustment'!B67,2)))</f>
        <v/>
      </c>
      <c r="B52" s="27" t="str">
        <f>IF('Budget Adjustment'!C67="","",CONCATENATE(Dimensions!G$2,LEFT('Budget Adjustment'!C67,4)))</f>
        <v/>
      </c>
      <c r="C52" s="27" t="str">
        <f>IF('Budget Adjustment'!D67="","",CONCATENATE(Dimensions!H$2,LEFT('Budget Adjustment'!D67,5)))</f>
        <v/>
      </c>
      <c r="D52" s="27" t="str">
        <f>IF('Budget Adjustment'!E67="","",CONCATENATE(Dimensions!I$2,LEFT('Budget Adjustment'!E67,6)))</f>
        <v/>
      </c>
      <c r="E52" s="27" t="str">
        <f>IF('Budget Adjustment'!F67="","",LEFT('Budget Adjustment'!F67,5))</f>
        <v/>
      </c>
      <c r="F52" s="27" t="str">
        <f>IF('Budget Adjustment'!G67="","",CONCATENATE(Dimensions!K$2,LEFT('Budget Adjustment'!G67,3)))</f>
        <v/>
      </c>
      <c r="G52" s="27" t="str">
        <f>IF('Budget Adjustment'!B67="","","Upload Line Item")</f>
        <v/>
      </c>
      <c r="H52" s="27"/>
      <c r="I52" s="27"/>
      <c r="J52" s="27"/>
      <c r="K52" s="27"/>
      <c r="L52" s="27"/>
      <c r="M52" s="27"/>
      <c r="N52" s="27"/>
      <c r="O52" s="27"/>
      <c r="P52" s="27"/>
      <c r="Q52" s="27"/>
      <c r="R52" s="27"/>
      <c r="S52" s="27"/>
      <c r="T52" s="27"/>
    </row>
    <row r="53" spans="1:20" x14ac:dyDescent="0.35">
      <c r="A53" s="27" t="str">
        <f>IF('Budget Adjustment'!B68="","",CONCATENATE(Dimensions!F$2,LEFT('Budget Adjustment'!B68,2)))</f>
        <v/>
      </c>
      <c r="B53" s="27" t="str">
        <f>IF('Budget Adjustment'!C68="","",CONCATENATE(Dimensions!G$2,LEFT('Budget Adjustment'!C68,4)))</f>
        <v/>
      </c>
      <c r="C53" s="27" t="str">
        <f>IF('Budget Adjustment'!D68="","",CONCATENATE(Dimensions!H$2,LEFT('Budget Adjustment'!D68,5)))</f>
        <v/>
      </c>
      <c r="D53" s="27" t="str">
        <f>IF('Budget Adjustment'!E68="","",CONCATENATE(Dimensions!I$2,LEFT('Budget Adjustment'!E68,6)))</f>
        <v/>
      </c>
      <c r="E53" s="27" t="str">
        <f>IF('Budget Adjustment'!F68="","",LEFT('Budget Adjustment'!F68,5))</f>
        <v/>
      </c>
      <c r="F53" s="27" t="str">
        <f>IF('Budget Adjustment'!G68="","",CONCATENATE(Dimensions!K$2,LEFT('Budget Adjustment'!G68,3)))</f>
        <v/>
      </c>
      <c r="G53" s="27" t="str">
        <f>IF('Budget Adjustment'!B68="","","Upload Line Item")</f>
        <v/>
      </c>
      <c r="H53" s="27"/>
      <c r="I53" s="27"/>
      <c r="J53" s="27"/>
      <c r="K53" s="27"/>
      <c r="L53" s="27"/>
      <c r="M53" s="27"/>
      <c r="N53" s="27"/>
      <c r="O53" s="27"/>
      <c r="P53" s="27"/>
      <c r="Q53" s="27"/>
      <c r="R53" s="27"/>
      <c r="S53" s="27"/>
      <c r="T53" s="27"/>
    </row>
    <row r="54" spans="1:20" x14ac:dyDescent="0.35">
      <c r="A54" s="27" t="str">
        <f>IF('Budget Adjustment'!B69="","",CONCATENATE(Dimensions!F$2,LEFT('Budget Adjustment'!B69,2)))</f>
        <v/>
      </c>
      <c r="B54" s="27" t="str">
        <f>IF('Budget Adjustment'!C69="","",CONCATENATE(Dimensions!G$2,LEFT('Budget Adjustment'!C69,4)))</f>
        <v/>
      </c>
      <c r="C54" s="27" t="str">
        <f>IF('Budget Adjustment'!D69="","",CONCATENATE(Dimensions!H$2,LEFT('Budget Adjustment'!D69,5)))</f>
        <v/>
      </c>
      <c r="D54" s="27" t="str">
        <f>IF('Budget Adjustment'!E69="","",CONCATENATE(Dimensions!I$2,LEFT('Budget Adjustment'!E69,6)))</f>
        <v/>
      </c>
      <c r="E54" s="27" t="str">
        <f>IF('Budget Adjustment'!F69="","",LEFT('Budget Adjustment'!F69,5))</f>
        <v/>
      </c>
      <c r="F54" s="27" t="str">
        <f>IF('Budget Adjustment'!G69="","",CONCATENATE(Dimensions!K$2,LEFT('Budget Adjustment'!G69,3)))</f>
        <v/>
      </c>
      <c r="G54" s="27" t="str">
        <f>IF('Budget Adjustment'!B69="","","Upload Line Item")</f>
        <v/>
      </c>
      <c r="H54" s="27"/>
      <c r="I54" s="27"/>
      <c r="J54" s="27"/>
      <c r="K54" s="27"/>
      <c r="L54" s="27"/>
      <c r="M54" s="27"/>
      <c r="N54" s="27"/>
      <c r="O54" s="27"/>
      <c r="P54" s="27"/>
      <c r="Q54" s="27"/>
      <c r="R54" s="27"/>
      <c r="S54" s="27"/>
      <c r="T54" s="27"/>
    </row>
    <row r="55" spans="1:20" x14ac:dyDescent="0.35">
      <c r="A55" s="27" t="str">
        <f>IF('Budget Adjustment'!B70="","",CONCATENATE(Dimensions!F$2,LEFT('Budget Adjustment'!B70,2)))</f>
        <v/>
      </c>
      <c r="B55" s="27" t="str">
        <f>IF('Budget Adjustment'!C70="","",CONCATENATE(Dimensions!G$2,LEFT('Budget Adjustment'!C70,4)))</f>
        <v/>
      </c>
      <c r="C55" s="27" t="str">
        <f>IF('Budget Adjustment'!D70="","",CONCATENATE(Dimensions!H$2,LEFT('Budget Adjustment'!D70,5)))</f>
        <v/>
      </c>
      <c r="D55" s="27" t="str">
        <f>IF('Budget Adjustment'!E70="","",CONCATENATE(Dimensions!I$2,LEFT('Budget Adjustment'!E70,6)))</f>
        <v/>
      </c>
      <c r="E55" s="27" t="str">
        <f>IF('Budget Adjustment'!F70="","",LEFT('Budget Adjustment'!F70,5))</f>
        <v/>
      </c>
      <c r="F55" s="27" t="str">
        <f>IF('Budget Adjustment'!G70="","",CONCATENATE(Dimensions!K$2,LEFT('Budget Adjustment'!G70,3)))</f>
        <v/>
      </c>
      <c r="G55" s="27" t="str">
        <f>IF('Budget Adjustment'!B70="","","Upload Line Item")</f>
        <v/>
      </c>
      <c r="H55" s="27"/>
      <c r="I55" s="27"/>
      <c r="J55" s="27"/>
      <c r="K55" s="27"/>
      <c r="L55" s="27"/>
      <c r="M55" s="27"/>
      <c r="N55" s="27"/>
      <c r="O55" s="27"/>
      <c r="P55" s="27"/>
      <c r="Q55" s="27"/>
      <c r="R55" s="27"/>
      <c r="S55" s="27"/>
      <c r="T55" s="27"/>
    </row>
    <row r="56" spans="1:20" x14ac:dyDescent="0.35">
      <c r="A56" s="27" t="str">
        <f>IF('Budget Adjustment'!B71="","",CONCATENATE(Dimensions!F$2,LEFT('Budget Adjustment'!B71,2)))</f>
        <v/>
      </c>
      <c r="B56" s="27" t="str">
        <f>IF('Budget Adjustment'!C71="","",CONCATENATE(Dimensions!G$2,LEFT('Budget Adjustment'!C71,4)))</f>
        <v/>
      </c>
      <c r="C56" s="27" t="str">
        <f>IF('Budget Adjustment'!D71="","",CONCATENATE(Dimensions!H$2,LEFT('Budget Adjustment'!D71,5)))</f>
        <v/>
      </c>
      <c r="D56" s="27" t="str">
        <f>IF('Budget Adjustment'!E71="","",CONCATENATE(Dimensions!I$2,LEFT('Budget Adjustment'!E71,6)))</f>
        <v/>
      </c>
      <c r="E56" s="27" t="str">
        <f>IF('Budget Adjustment'!F71="","",LEFT('Budget Adjustment'!F71,5))</f>
        <v/>
      </c>
      <c r="F56" s="27" t="str">
        <f>IF('Budget Adjustment'!G71="","",CONCATENATE(Dimensions!K$2,LEFT('Budget Adjustment'!G71,3)))</f>
        <v/>
      </c>
      <c r="G56" s="27" t="str">
        <f>IF('Budget Adjustment'!B71="","","Upload Line Item")</f>
        <v/>
      </c>
      <c r="H56" s="27"/>
      <c r="I56" s="27"/>
      <c r="J56" s="27"/>
      <c r="K56" s="27"/>
      <c r="L56" s="27"/>
      <c r="M56" s="27"/>
      <c r="N56" s="27"/>
      <c r="O56" s="27"/>
      <c r="P56" s="27"/>
      <c r="Q56" s="27"/>
      <c r="R56" s="27"/>
      <c r="S56" s="27"/>
      <c r="T56" s="27"/>
    </row>
    <row r="57" spans="1:20" x14ac:dyDescent="0.35">
      <c r="A57" s="27" t="str">
        <f>IF('Budget Adjustment'!B72="","",CONCATENATE(Dimensions!F$2,LEFT('Budget Adjustment'!B72,2)))</f>
        <v/>
      </c>
      <c r="B57" s="27" t="str">
        <f>IF('Budget Adjustment'!C72="","",CONCATENATE(Dimensions!G$2,LEFT('Budget Adjustment'!C72,4)))</f>
        <v/>
      </c>
      <c r="C57" s="27" t="str">
        <f>IF('Budget Adjustment'!D72="","",CONCATENATE(Dimensions!H$2,LEFT('Budget Adjustment'!D72,5)))</f>
        <v/>
      </c>
      <c r="D57" s="27" t="str">
        <f>IF('Budget Adjustment'!E72="","",CONCATENATE(Dimensions!I$2,LEFT('Budget Adjustment'!E72,6)))</f>
        <v/>
      </c>
      <c r="E57" s="27" t="str">
        <f>IF('Budget Adjustment'!F72="","",LEFT('Budget Adjustment'!F72,5))</f>
        <v/>
      </c>
      <c r="F57" s="27" t="str">
        <f>IF('Budget Adjustment'!G72="","",CONCATENATE(Dimensions!K$2,LEFT('Budget Adjustment'!G72,3)))</f>
        <v/>
      </c>
      <c r="G57" s="27" t="str">
        <f>IF('Budget Adjustment'!B72="","","Upload Line Item")</f>
        <v/>
      </c>
      <c r="H57" s="27"/>
      <c r="I57" s="27"/>
      <c r="J57" s="27"/>
      <c r="K57" s="27"/>
      <c r="L57" s="27"/>
      <c r="M57" s="27"/>
      <c r="N57" s="27"/>
      <c r="O57" s="27"/>
      <c r="P57" s="27"/>
      <c r="Q57" s="27"/>
      <c r="R57" s="27"/>
      <c r="S57" s="27"/>
      <c r="T57" s="27"/>
    </row>
    <row r="58" spans="1:20" x14ac:dyDescent="0.35">
      <c r="A58" s="27" t="str">
        <f>IF('Budget Adjustment'!B73="","",CONCATENATE(Dimensions!F$2,LEFT('Budget Adjustment'!B73,2)))</f>
        <v/>
      </c>
      <c r="B58" s="27" t="str">
        <f>IF('Budget Adjustment'!C73="","",CONCATENATE(Dimensions!G$2,LEFT('Budget Adjustment'!C73,4)))</f>
        <v/>
      </c>
      <c r="C58" s="27" t="str">
        <f>IF('Budget Adjustment'!D73="","",CONCATENATE(Dimensions!H$2,LEFT('Budget Adjustment'!D73,5)))</f>
        <v/>
      </c>
      <c r="D58" s="27" t="str">
        <f>IF('Budget Adjustment'!E73="","",CONCATENATE(Dimensions!I$2,LEFT('Budget Adjustment'!E73,6)))</f>
        <v/>
      </c>
      <c r="E58" s="27" t="str">
        <f>IF('Budget Adjustment'!F73="","",LEFT('Budget Adjustment'!F73,5))</f>
        <v/>
      </c>
      <c r="F58" s="27" t="str">
        <f>IF('Budget Adjustment'!G73="","",CONCATENATE(Dimensions!K$2,LEFT('Budget Adjustment'!G73,3)))</f>
        <v/>
      </c>
      <c r="G58" s="27" t="str">
        <f>IF('Budget Adjustment'!B73="","","Upload Line Item")</f>
        <v/>
      </c>
      <c r="H58" s="27"/>
      <c r="I58" s="27"/>
      <c r="J58" s="27"/>
      <c r="K58" s="27"/>
      <c r="L58" s="27"/>
      <c r="M58" s="27"/>
      <c r="N58" s="27"/>
      <c r="O58" s="27"/>
      <c r="P58" s="27"/>
      <c r="Q58" s="27"/>
      <c r="R58" s="27"/>
      <c r="S58" s="27"/>
      <c r="T58" s="27"/>
    </row>
    <row r="59" spans="1:20" x14ac:dyDescent="0.35">
      <c r="A59" s="27" t="str">
        <f>IF('Budget Adjustment'!B74="","",CONCATENATE(Dimensions!F$2,LEFT('Budget Adjustment'!B74,2)))</f>
        <v/>
      </c>
      <c r="B59" s="27" t="str">
        <f>IF('Budget Adjustment'!C74="","",CONCATENATE(Dimensions!G$2,LEFT('Budget Adjustment'!C74,4)))</f>
        <v/>
      </c>
      <c r="C59" s="27" t="str">
        <f>IF('Budget Adjustment'!D74="","",CONCATENATE(Dimensions!H$2,LEFT('Budget Adjustment'!D74,5)))</f>
        <v/>
      </c>
      <c r="D59" s="27" t="str">
        <f>IF('Budget Adjustment'!E74="","",CONCATENATE(Dimensions!I$2,LEFT('Budget Adjustment'!E74,6)))</f>
        <v/>
      </c>
      <c r="E59" s="27" t="str">
        <f>IF('Budget Adjustment'!F74="","",LEFT('Budget Adjustment'!F74,5))</f>
        <v/>
      </c>
      <c r="F59" s="27" t="str">
        <f>IF('Budget Adjustment'!G74="","",CONCATENATE(Dimensions!K$2,LEFT('Budget Adjustment'!G74,3)))</f>
        <v/>
      </c>
      <c r="G59" s="27" t="str">
        <f>IF('Budget Adjustment'!B74="","","Upload Line Item")</f>
        <v/>
      </c>
      <c r="H59" s="27"/>
      <c r="I59" s="27"/>
      <c r="J59" s="27"/>
      <c r="K59" s="27"/>
      <c r="L59" s="27"/>
      <c r="M59" s="27"/>
      <c r="N59" s="27"/>
      <c r="O59" s="27"/>
      <c r="P59" s="27"/>
      <c r="Q59" s="27"/>
      <c r="R59" s="27"/>
      <c r="S59" s="27"/>
      <c r="T59" s="27"/>
    </row>
    <row r="60" spans="1:20" x14ac:dyDescent="0.35">
      <c r="A60" s="27" t="str">
        <f>IF('Budget Adjustment'!B75="","",CONCATENATE(Dimensions!F$2,LEFT('Budget Adjustment'!B75,2)))</f>
        <v/>
      </c>
      <c r="B60" s="27" t="str">
        <f>IF('Budget Adjustment'!C75="","",CONCATENATE(Dimensions!G$2,LEFT('Budget Adjustment'!C75,4)))</f>
        <v/>
      </c>
      <c r="C60" s="27" t="str">
        <f>IF('Budget Adjustment'!D75="","",CONCATENATE(Dimensions!H$2,LEFT('Budget Adjustment'!D75,5)))</f>
        <v/>
      </c>
      <c r="D60" s="27" t="str">
        <f>IF('Budget Adjustment'!E75="","",CONCATENATE(Dimensions!I$2,LEFT('Budget Adjustment'!E75,6)))</f>
        <v/>
      </c>
      <c r="E60" s="27" t="str">
        <f>IF('Budget Adjustment'!F75="","",LEFT('Budget Adjustment'!F75,5))</f>
        <v/>
      </c>
      <c r="F60" s="27" t="str">
        <f>IF('Budget Adjustment'!G75="","",CONCATENATE(Dimensions!K$2,LEFT('Budget Adjustment'!G75,3)))</f>
        <v/>
      </c>
      <c r="G60" s="27" t="str">
        <f>IF('Budget Adjustment'!B75="","","Upload Line Item")</f>
        <v/>
      </c>
      <c r="H60" s="27"/>
      <c r="I60" s="27"/>
      <c r="J60" s="27"/>
      <c r="K60" s="27"/>
      <c r="L60" s="27"/>
      <c r="M60" s="27"/>
      <c r="N60" s="27"/>
      <c r="O60" s="27"/>
      <c r="P60" s="27"/>
      <c r="Q60" s="27"/>
      <c r="R60" s="27"/>
      <c r="S60" s="27"/>
      <c r="T60" s="27"/>
    </row>
    <row r="61" spans="1:20" x14ac:dyDescent="0.35">
      <c r="A61" s="27" t="str">
        <f>IF('Budget Adjustment'!B76="","",CONCATENATE(Dimensions!F$2,LEFT('Budget Adjustment'!B76,2)))</f>
        <v/>
      </c>
      <c r="B61" s="27" t="str">
        <f>IF('Budget Adjustment'!C76="","",CONCATENATE(Dimensions!G$2,LEFT('Budget Adjustment'!C76,4)))</f>
        <v/>
      </c>
      <c r="C61" s="27" t="str">
        <f>IF('Budget Adjustment'!D76="","",CONCATENATE(Dimensions!H$2,LEFT('Budget Adjustment'!D76,5)))</f>
        <v/>
      </c>
      <c r="D61" s="27" t="str">
        <f>IF('Budget Adjustment'!E76="","",CONCATENATE(Dimensions!I$2,LEFT('Budget Adjustment'!E76,6)))</f>
        <v/>
      </c>
      <c r="E61" s="27" t="str">
        <f>IF('Budget Adjustment'!F76="","",LEFT('Budget Adjustment'!F76,5))</f>
        <v/>
      </c>
      <c r="F61" s="27" t="str">
        <f>IF('Budget Adjustment'!G76="","",CONCATENATE(Dimensions!K$2,LEFT('Budget Adjustment'!G76,3)))</f>
        <v/>
      </c>
      <c r="G61" s="27" t="str">
        <f>IF('Budget Adjustment'!B76="","","Upload Line Item")</f>
        <v/>
      </c>
      <c r="H61" s="27"/>
      <c r="I61" s="27"/>
      <c r="J61" s="27"/>
      <c r="K61" s="27"/>
      <c r="L61" s="27"/>
      <c r="M61" s="27"/>
      <c r="N61" s="27"/>
      <c r="O61" s="27"/>
      <c r="P61" s="27"/>
      <c r="Q61" s="27"/>
      <c r="R61" s="27"/>
      <c r="S61" s="27"/>
      <c r="T61" s="27"/>
    </row>
    <row r="62" spans="1:20" x14ac:dyDescent="0.35">
      <c r="A62" s="27" t="str">
        <f>IF('Budget Adjustment'!B77="","",CONCATENATE(Dimensions!F$2,LEFT('Budget Adjustment'!B77,2)))</f>
        <v/>
      </c>
      <c r="B62" s="27" t="str">
        <f>IF('Budget Adjustment'!C77="","",CONCATENATE(Dimensions!G$2,LEFT('Budget Adjustment'!C77,4)))</f>
        <v/>
      </c>
      <c r="C62" s="27" t="str">
        <f>IF('Budget Adjustment'!D77="","",CONCATENATE(Dimensions!H$2,LEFT('Budget Adjustment'!D77,5)))</f>
        <v/>
      </c>
      <c r="D62" s="27" t="str">
        <f>IF('Budget Adjustment'!E77="","",CONCATENATE(Dimensions!I$2,LEFT('Budget Adjustment'!E77,6)))</f>
        <v/>
      </c>
      <c r="E62" s="27" t="str">
        <f>IF('Budget Adjustment'!F77="","",LEFT('Budget Adjustment'!F77,5))</f>
        <v/>
      </c>
      <c r="F62" s="27" t="str">
        <f>IF('Budget Adjustment'!G77="","",CONCATENATE(Dimensions!K$2,LEFT('Budget Adjustment'!G77,3)))</f>
        <v/>
      </c>
      <c r="G62" s="27" t="str">
        <f>IF('Budget Adjustment'!B77="","","Upload Line Item")</f>
        <v/>
      </c>
      <c r="H62" s="27"/>
      <c r="I62" s="27"/>
      <c r="J62" s="27"/>
      <c r="K62" s="27"/>
      <c r="L62" s="27"/>
      <c r="M62" s="27"/>
      <c r="N62" s="27"/>
      <c r="O62" s="27"/>
      <c r="P62" s="27"/>
      <c r="Q62" s="27"/>
      <c r="R62" s="27"/>
      <c r="S62" s="27"/>
      <c r="T62" s="27"/>
    </row>
    <row r="63" spans="1:20" x14ac:dyDescent="0.35">
      <c r="A63" s="27" t="str">
        <f>IF('Budget Adjustment'!B78="","",CONCATENATE(Dimensions!F$2,LEFT('Budget Adjustment'!B78,2)))</f>
        <v/>
      </c>
      <c r="B63" s="27" t="str">
        <f>IF('Budget Adjustment'!C78="","",CONCATENATE(Dimensions!G$2,LEFT('Budget Adjustment'!C78,4)))</f>
        <v/>
      </c>
      <c r="C63" s="27" t="str">
        <f>IF('Budget Adjustment'!D78="","",CONCATENATE(Dimensions!H$2,LEFT('Budget Adjustment'!D78,5)))</f>
        <v/>
      </c>
      <c r="D63" s="27" t="str">
        <f>IF('Budget Adjustment'!E78="","",CONCATENATE(Dimensions!I$2,LEFT('Budget Adjustment'!E78,6)))</f>
        <v/>
      </c>
      <c r="E63" s="27" t="str">
        <f>IF('Budget Adjustment'!F78="","",LEFT('Budget Adjustment'!F78,5))</f>
        <v/>
      </c>
      <c r="F63" s="27" t="str">
        <f>IF('Budget Adjustment'!G78="","",CONCATENATE(Dimensions!K$2,LEFT('Budget Adjustment'!G78,3)))</f>
        <v/>
      </c>
      <c r="G63" s="27" t="str">
        <f>IF('Budget Adjustment'!B78="","","Upload Line Item")</f>
        <v/>
      </c>
      <c r="H63" s="27"/>
      <c r="I63" s="27"/>
      <c r="J63" s="27"/>
      <c r="K63" s="27"/>
      <c r="L63" s="27"/>
      <c r="M63" s="27"/>
      <c r="N63" s="27"/>
      <c r="O63" s="27"/>
      <c r="P63" s="27"/>
      <c r="Q63" s="27"/>
      <c r="R63" s="27"/>
      <c r="S63" s="27"/>
      <c r="T63" s="27"/>
    </row>
    <row r="64" spans="1:20" x14ac:dyDescent="0.35">
      <c r="A64" s="27" t="str">
        <f>IF('Budget Adjustment'!B79="","",CONCATENATE(Dimensions!F$2,LEFT('Budget Adjustment'!B79,2)))</f>
        <v/>
      </c>
      <c r="B64" s="27" t="str">
        <f>IF('Budget Adjustment'!C79="","",CONCATENATE(Dimensions!G$2,LEFT('Budget Adjustment'!C79,4)))</f>
        <v/>
      </c>
      <c r="C64" s="27" t="str">
        <f>IF('Budget Adjustment'!D79="","",CONCATENATE(Dimensions!H$2,LEFT('Budget Adjustment'!D79,5)))</f>
        <v/>
      </c>
      <c r="D64" s="27" t="str">
        <f>IF('Budget Adjustment'!E79="","",CONCATENATE(Dimensions!I$2,LEFT('Budget Adjustment'!E79,6)))</f>
        <v/>
      </c>
      <c r="E64" s="27" t="str">
        <f>IF('Budget Adjustment'!F79="","",LEFT('Budget Adjustment'!F79,5))</f>
        <v/>
      </c>
      <c r="F64" s="27" t="str">
        <f>IF('Budget Adjustment'!G79="","",CONCATENATE(Dimensions!K$2,LEFT('Budget Adjustment'!G79,3)))</f>
        <v/>
      </c>
      <c r="G64" s="27" t="str">
        <f>IF('Budget Adjustment'!B79="","","Upload Line Item")</f>
        <v/>
      </c>
      <c r="H64" s="27"/>
      <c r="I64" s="27"/>
      <c r="J64" s="27"/>
      <c r="K64" s="27"/>
      <c r="L64" s="27"/>
      <c r="M64" s="27"/>
      <c r="N64" s="27"/>
      <c r="O64" s="27"/>
      <c r="P64" s="27"/>
      <c r="Q64" s="27"/>
      <c r="R64" s="27"/>
      <c r="S64" s="27"/>
      <c r="T64" s="27"/>
    </row>
    <row r="65" spans="1:20" x14ac:dyDescent="0.35">
      <c r="A65" s="27" t="str">
        <f>IF('Budget Adjustment'!B80="","",CONCATENATE(Dimensions!F$2,LEFT('Budget Adjustment'!B80,2)))</f>
        <v/>
      </c>
      <c r="B65" s="27" t="str">
        <f>IF('Budget Adjustment'!C80="","",CONCATENATE(Dimensions!G$2,LEFT('Budget Adjustment'!C80,4)))</f>
        <v/>
      </c>
      <c r="C65" s="27" t="str">
        <f>IF('Budget Adjustment'!D80="","",CONCATENATE(Dimensions!H$2,LEFT('Budget Adjustment'!D80,5)))</f>
        <v/>
      </c>
      <c r="D65" s="27" t="str">
        <f>IF('Budget Adjustment'!E80="","",CONCATENATE(Dimensions!I$2,LEFT('Budget Adjustment'!E80,6)))</f>
        <v/>
      </c>
      <c r="E65" s="27" t="str">
        <f>IF('Budget Adjustment'!F80="","",LEFT('Budget Adjustment'!F80,5))</f>
        <v/>
      </c>
      <c r="F65" s="27" t="str">
        <f>IF('Budget Adjustment'!G80="","",CONCATENATE(Dimensions!K$2,LEFT('Budget Adjustment'!G80,3)))</f>
        <v/>
      </c>
      <c r="G65" s="27" t="str">
        <f>IF('Budget Adjustment'!B80="","","Upload Line Item")</f>
        <v/>
      </c>
      <c r="H65" s="27"/>
      <c r="I65" s="27"/>
      <c r="J65" s="27"/>
      <c r="K65" s="27"/>
      <c r="L65" s="27"/>
      <c r="M65" s="27"/>
      <c r="N65" s="27"/>
      <c r="O65" s="27"/>
      <c r="P65" s="27"/>
      <c r="Q65" s="27"/>
      <c r="R65" s="27"/>
      <c r="S65" s="27"/>
      <c r="T65" s="27"/>
    </row>
    <row r="66" spans="1:20" x14ac:dyDescent="0.35">
      <c r="A66" s="27" t="str">
        <f>IF('Budget Adjustment'!B81="","",CONCATENATE(Dimensions!F$2,LEFT('Budget Adjustment'!B81,2)))</f>
        <v/>
      </c>
      <c r="B66" s="27" t="str">
        <f>IF('Budget Adjustment'!C81="","",CONCATENATE(Dimensions!G$2,LEFT('Budget Adjustment'!C81,4)))</f>
        <v/>
      </c>
      <c r="C66" s="27" t="str">
        <f>IF('Budget Adjustment'!D81="","",CONCATENATE(Dimensions!H$2,LEFT('Budget Adjustment'!D81,5)))</f>
        <v/>
      </c>
      <c r="D66" s="27" t="str">
        <f>IF('Budget Adjustment'!E81="","",CONCATENATE(Dimensions!I$2,LEFT('Budget Adjustment'!E81,6)))</f>
        <v/>
      </c>
      <c r="E66" s="27" t="str">
        <f>IF('Budget Adjustment'!F81="","",LEFT('Budget Adjustment'!F81,5))</f>
        <v/>
      </c>
      <c r="F66" s="27" t="str">
        <f>IF('Budget Adjustment'!G81="","",CONCATENATE(Dimensions!K$2,LEFT('Budget Adjustment'!G81,3)))</f>
        <v/>
      </c>
      <c r="G66" s="27" t="str">
        <f>IF('Budget Adjustment'!B81="","","Upload Line Item")</f>
        <v/>
      </c>
      <c r="H66" s="27"/>
      <c r="I66" s="27"/>
      <c r="J66" s="27"/>
      <c r="K66" s="27"/>
      <c r="L66" s="27"/>
      <c r="M66" s="27"/>
      <c r="N66" s="27"/>
      <c r="O66" s="27"/>
      <c r="P66" s="27"/>
      <c r="Q66" s="27"/>
      <c r="R66" s="27"/>
      <c r="S66" s="27"/>
      <c r="T66" s="27"/>
    </row>
    <row r="67" spans="1:20" x14ac:dyDescent="0.35">
      <c r="A67" s="27" t="str">
        <f>IF('Budget Adjustment'!B82="","",CONCATENATE(Dimensions!F$2,LEFT('Budget Adjustment'!B82,2)))</f>
        <v/>
      </c>
      <c r="B67" s="27" t="str">
        <f>IF('Budget Adjustment'!C82="","",CONCATENATE(Dimensions!G$2,LEFT('Budget Adjustment'!C82,4)))</f>
        <v/>
      </c>
      <c r="C67" s="27" t="str">
        <f>IF('Budget Adjustment'!D82="","",CONCATENATE(Dimensions!H$2,LEFT('Budget Adjustment'!D82,5)))</f>
        <v/>
      </c>
      <c r="D67" s="27" t="str">
        <f>IF('Budget Adjustment'!E82="","",CONCATENATE(Dimensions!I$2,LEFT('Budget Adjustment'!E82,6)))</f>
        <v/>
      </c>
      <c r="E67" s="27" t="str">
        <f>IF('Budget Adjustment'!F82="","",LEFT('Budget Adjustment'!F82,5))</f>
        <v/>
      </c>
      <c r="F67" s="27" t="str">
        <f>IF('Budget Adjustment'!G82="","",CONCATENATE(Dimensions!K$2,LEFT('Budget Adjustment'!G82,3)))</f>
        <v/>
      </c>
      <c r="G67" s="27" t="str">
        <f>IF('Budget Adjustment'!B82="","","Upload Line Item")</f>
        <v/>
      </c>
      <c r="H67" s="27"/>
      <c r="I67" s="27"/>
      <c r="J67" s="27"/>
      <c r="K67" s="27"/>
      <c r="L67" s="27"/>
      <c r="M67" s="27"/>
      <c r="N67" s="27"/>
      <c r="O67" s="27"/>
      <c r="P67" s="27"/>
      <c r="Q67" s="27"/>
      <c r="R67" s="27"/>
      <c r="S67" s="27"/>
      <c r="T67" s="27"/>
    </row>
    <row r="68" spans="1:20" x14ac:dyDescent="0.35">
      <c r="A68" s="27" t="str">
        <f>IF('Budget Adjustment'!B83="","",CONCATENATE(Dimensions!F$2,LEFT('Budget Adjustment'!B83,2)))</f>
        <v/>
      </c>
      <c r="B68" s="27" t="str">
        <f>IF('Budget Adjustment'!C83="","",CONCATENATE(Dimensions!G$2,LEFT('Budget Adjustment'!C83,4)))</f>
        <v/>
      </c>
      <c r="C68" s="27" t="str">
        <f>IF('Budget Adjustment'!D83="","",CONCATENATE(Dimensions!H$2,LEFT('Budget Adjustment'!D83,5)))</f>
        <v/>
      </c>
      <c r="D68" s="27" t="str">
        <f>IF('Budget Adjustment'!E83="","",CONCATENATE(Dimensions!I$2,LEFT('Budget Adjustment'!E83,6)))</f>
        <v/>
      </c>
      <c r="E68" s="27" t="str">
        <f>IF('Budget Adjustment'!F83="","",LEFT('Budget Adjustment'!F83,5))</f>
        <v/>
      </c>
      <c r="F68" s="27" t="str">
        <f>IF('Budget Adjustment'!G83="","",CONCATENATE(Dimensions!K$2,LEFT('Budget Adjustment'!G83,3)))</f>
        <v/>
      </c>
      <c r="G68" s="27" t="str">
        <f>IF('Budget Adjustment'!B83="","","Upload Line Item")</f>
        <v/>
      </c>
      <c r="H68" s="27"/>
      <c r="I68" s="27"/>
      <c r="J68" s="27"/>
      <c r="K68" s="27"/>
      <c r="L68" s="27"/>
      <c r="M68" s="27"/>
      <c r="N68" s="27"/>
      <c r="O68" s="27"/>
      <c r="P68" s="27"/>
      <c r="Q68" s="27"/>
      <c r="R68" s="27"/>
      <c r="S68" s="27"/>
      <c r="T68" s="27"/>
    </row>
    <row r="69" spans="1:20" x14ac:dyDescent="0.35">
      <c r="A69" s="27" t="str">
        <f>IF('Budget Adjustment'!B84="","",CONCATENATE(Dimensions!F$2,LEFT('Budget Adjustment'!B84,2)))</f>
        <v/>
      </c>
      <c r="B69" s="27" t="str">
        <f>IF('Budget Adjustment'!C84="","",CONCATENATE(Dimensions!G$2,LEFT('Budget Adjustment'!C84,4)))</f>
        <v/>
      </c>
      <c r="C69" s="27" t="str">
        <f>IF('Budget Adjustment'!D84="","",CONCATENATE(Dimensions!H$2,LEFT('Budget Adjustment'!D84,5)))</f>
        <v/>
      </c>
      <c r="D69" s="27" t="str">
        <f>IF('Budget Adjustment'!E84="","",CONCATENATE(Dimensions!I$2,LEFT('Budget Adjustment'!E84,6)))</f>
        <v/>
      </c>
      <c r="E69" s="27" t="str">
        <f>IF('Budget Adjustment'!F84="","",LEFT('Budget Adjustment'!F84,5))</f>
        <v/>
      </c>
      <c r="F69" s="27" t="str">
        <f>IF('Budget Adjustment'!G84="","",CONCATENATE(Dimensions!K$2,LEFT('Budget Adjustment'!G84,3)))</f>
        <v/>
      </c>
      <c r="G69" s="27" t="str">
        <f>IF('Budget Adjustment'!B84="","","Upload Line Item")</f>
        <v/>
      </c>
      <c r="H69" s="27"/>
      <c r="I69" s="27"/>
      <c r="J69" s="27"/>
      <c r="K69" s="27"/>
      <c r="L69" s="27"/>
      <c r="M69" s="27"/>
      <c r="N69" s="27"/>
      <c r="O69" s="27"/>
      <c r="P69" s="27"/>
      <c r="Q69" s="27"/>
      <c r="R69" s="27"/>
      <c r="S69" s="27"/>
      <c r="T69" s="27"/>
    </row>
    <row r="70" spans="1:20" x14ac:dyDescent="0.35">
      <c r="A70" s="27" t="str">
        <f>IF('Budget Adjustment'!B85="","",CONCATENATE(Dimensions!F$2,LEFT('Budget Adjustment'!B85,2)))</f>
        <v/>
      </c>
      <c r="B70" s="27" t="str">
        <f>IF('Budget Adjustment'!C85="","",CONCATENATE(Dimensions!G$2,LEFT('Budget Adjustment'!C85,4)))</f>
        <v/>
      </c>
      <c r="C70" s="27" t="str">
        <f>IF('Budget Adjustment'!D85="","",CONCATENATE(Dimensions!H$2,LEFT('Budget Adjustment'!D85,5)))</f>
        <v/>
      </c>
      <c r="D70" s="27" t="str">
        <f>IF('Budget Adjustment'!E85="","",CONCATENATE(Dimensions!I$2,LEFT('Budget Adjustment'!E85,6)))</f>
        <v/>
      </c>
      <c r="E70" s="27" t="str">
        <f>IF('Budget Adjustment'!F85="","",LEFT('Budget Adjustment'!F85,5))</f>
        <v/>
      </c>
      <c r="F70" s="27" t="str">
        <f>IF('Budget Adjustment'!G85="","",CONCATENATE(Dimensions!K$2,LEFT('Budget Adjustment'!G85,3)))</f>
        <v/>
      </c>
      <c r="G70" s="27" t="str">
        <f>IF('Budget Adjustment'!B85="","","Upload Line Item")</f>
        <v/>
      </c>
      <c r="H70" s="27"/>
      <c r="I70" s="27"/>
      <c r="J70" s="27"/>
      <c r="K70" s="27"/>
      <c r="L70" s="27"/>
      <c r="M70" s="27"/>
      <c r="N70" s="27"/>
      <c r="O70" s="27"/>
      <c r="P70" s="27"/>
      <c r="Q70" s="27"/>
      <c r="R70" s="27"/>
      <c r="S70" s="27"/>
      <c r="T70" s="27"/>
    </row>
    <row r="71" spans="1:20" x14ac:dyDescent="0.35">
      <c r="A71" s="27" t="str">
        <f>IF('Budget Adjustment'!B86="","",CONCATENATE(Dimensions!F$2,LEFT('Budget Adjustment'!B86,2)))</f>
        <v/>
      </c>
      <c r="B71" s="27" t="str">
        <f>IF('Budget Adjustment'!C86="","",CONCATENATE(Dimensions!G$2,LEFT('Budget Adjustment'!C86,4)))</f>
        <v/>
      </c>
      <c r="C71" s="27" t="str">
        <f>IF('Budget Adjustment'!D86="","",CONCATENATE(Dimensions!H$2,LEFT('Budget Adjustment'!D86,5)))</f>
        <v/>
      </c>
      <c r="D71" s="27" t="str">
        <f>IF('Budget Adjustment'!E86="","",CONCATENATE(Dimensions!I$2,LEFT('Budget Adjustment'!E86,6)))</f>
        <v/>
      </c>
      <c r="E71" s="27" t="str">
        <f>IF('Budget Adjustment'!F86="","",LEFT('Budget Adjustment'!F86,5))</f>
        <v/>
      </c>
      <c r="F71" s="27" t="str">
        <f>IF('Budget Adjustment'!G86="","",CONCATENATE(Dimensions!K$2,LEFT('Budget Adjustment'!G86,3)))</f>
        <v/>
      </c>
      <c r="G71" s="27" t="str">
        <f>IF('Budget Adjustment'!B86="","","Upload Line Item")</f>
        <v/>
      </c>
      <c r="H71" s="27"/>
      <c r="I71" s="27"/>
      <c r="J71" s="27"/>
      <c r="K71" s="27"/>
      <c r="L71" s="27"/>
      <c r="M71" s="27"/>
      <c r="N71" s="27"/>
      <c r="O71" s="27"/>
      <c r="P71" s="27"/>
      <c r="Q71" s="27"/>
      <c r="R71" s="27"/>
      <c r="S71" s="27"/>
      <c r="T71" s="27"/>
    </row>
    <row r="72" spans="1:20" x14ac:dyDescent="0.35">
      <c r="A72" s="27" t="str">
        <f>IF('Budget Adjustment'!B87="","",CONCATENATE(Dimensions!F$2,LEFT('Budget Adjustment'!B87,2)))</f>
        <v/>
      </c>
      <c r="B72" s="27" t="str">
        <f>IF('Budget Adjustment'!C87="","",CONCATENATE(Dimensions!G$2,LEFT('Budget Adjustment'!C87,4)))</f>
        <v/>
      </c>
      <c r="C72" s="27" t="str">
        <f>IF('Budget Adjustment'!D87="","",CONCATENATE(Dimensions!H$2,LEFT('Budget Adjustment'!D87,5)))</f>
        <v/>
      </c>
      <c r="D72" s="27" t="str">
        <f>IF('Budget Adjustment'!E87="","",CONCATENATE(Dimensions!I$2,LEFT('Budget Adjustment'!E87,6)))</f>
        <v/>
      </c>
      <c r="E72" s="27" t="str">
        <f>IF('Budget Adjustment'!F87="","",LEFT('Budget Adjustment'!F87,5))</f>
        <v/>
      </c>
      <c r="F72" s="27" t="str">
        <f>IF('Budget Adjustment'!G87="","",CONCATENATE(Dimensions!K$2,LEFT('Budget Adjustment'!G87,3)))</f>
        <v/>
      </c>
      <c r="G72" s="27" t="str">
        <f>IF('Budget Adjustment'!B87="","","Upload Line Item")</f>
        <v/>
      </c>
      <c r="H72" s="27"/>
      <c r="I72" s="27"/>
      <c r="J72" s="27"/>
      <c r="K72" s="27"/>
      <c r="L72" s="27"/>
      <c r="M72" s="27"/>
      <c r="N72" s="27"/>
      <c r="O72" s="27"/>
      <c r="P72" s="27"/>
      <c r="Q72" s="27"/>
      <c r="R72" s="27"/>
      <c r="S72" s="27"/>
      <c r="T72" s="27"/>
    </row>
    <row r="73" spans="1:20" x14ac:dyDescent="0.35">
      <c r="A73" s="27" t="str">
        <f>IF('Budget Adjustment'!B88="","",CONCATENATE(Dimensions!F$2,LEFT('Budget Adjustment'!B88,2)))</f>
        <v/>
      </c>
      <c r="B73" s="27" t="str">
        <f>IF('Budget Adjustment'!C88="","",CONCATENATE(Dimensions!G$2,LEFT('Budget Adjustment'!C88,4)))</f>
        <v/>
      </c>
      <c r="C73" s="27" t="str">
        <f>IF('Budget Adjustment'!D88="","",CONCATENATE(Dimensions!H$2,LEFT('Budget Adjustment'!D88,5)))</f>
        <v/>
      </c>
      <c r="D73" s="27" t="str">
        <f>IF('Budget Adjustment'!E88="","",CONCATENATE(Dimensions!I$2,LEFT('Budget Adjustment'!E88,6)))</f>
        <v/>
      </c>
      <c r="E73" s="27" t="str">
        <f>IF('Budget Adjustment'!F88="","",LEFT('Budget Adjustment'!F88,5))</f>
        <v/>
      </c>
      <c r="F73" s="27" t="str">
        <f>IF('Budget Adjustment'!G88="","",CONCATENATE(Dimensions!K$2,LEFT('Budget Adjustment'!G88,3)))</f>
        <v/>
      </c>
      <c r="G73" s="27" t="str">
        <f>IF('Budget Adjustment'!B88="","","Upload Line Item")</f>
        <v/>
      </c>
      <c r="H73" s="27"/>
      <c r="I73" s="27"/>
      <c r="J73" s="27"/>
      <c r="K73" s="27"/>
      <c r="L73" s="27"/>
      <c r="M73" s="27"/>
      <c r="N73" s="27"/>
      <c r="O73" s="27"/>
      <c r="P73" s="27"/>
      <c r="Q73" s="27"/>
      <c r="R73" s="27"/>
      <c r="S73" s="27"/>
      <c r="T73" s="27"/>
    </row>
    <row r="74" spans="1:20" x14ac:dyDescent="0.35">
      <c r="A74" s="27" t="str">
        <f>IF('Budget Adjustment'!B89="","",CONCATENATE(Dimensions!F$2,LEFT('Budget Adjustment'!B89,2)))</f>
        <v/>
      </c>
      <c r="B74" s="27" t="str">
        <f>IF('Budget Adjustment'!C89="","",CONCATENATE(Dimensions!G$2,LEFT('Budget Adjustment'!C89,4)))</f>
        <v/>
      </c>
      <c r="C74" s="27" t="str">
        <f>IF('Budget Adjustment'!D89="","",CONCATENATE(Dimensions!H$2,LEFT('Budget Adjustment'!D89,5)))</f>
        <v/>
      </c>
      <c r="D74" s="27" t="str">
        <f>IF('Budget Adjustment'!E89="","",CONCATENATE(Dimensions!I$2,LEFT('Budget Adjustment'!E89,6)))</f>
        <v/>
      </c>
      <c r="E74" s="27" t="str">
        <f>IF('Budget Adjustment'!F89="","",LEFT('Budget Adjustment'!F89,5))</f>
        <v/>
      </c>
      <c r="F74" s="27" t="str">
        <f>IF('Budget Adjustment'!G89="","",CONCATENATE(Dimensions!K$2,LEFT('Budget Adjustment'!G89,3)))</f>
        <v/>
      </c>
      <c r="G74" s="27" t="str">
        <f>IF('Budget Adjustment'!B89="","","Upload Line Item")</f>
        <v/>
      </c>
      <c r="H74" s="27"/>
      <c r="I74" s="27"/>
      <c r="J74" s="27"/>
      <c r="K74" s="27"/>
      <c r="L74" s="27"/>
      <c r="M74" s="27"/>
      <c r="N74" s="27"/>
      <c r="O74" s="27"/>
      <c r="P74" s="27"/>
      <c r="Q74" s="27"/>
      <c r="R74" s="27"/>
      <c r="S74" s="27"/>
      <c r="T74" s="27"/>
    </row>
    <row r="75" spans="1:20" x14ac:dyDescent="0.35">
      <c r="A75" s="27" t="str">
        <f>IF('Budget Adjustment'!B90="","",CONCATENATE(Dimensions!F$2,LEFT('Budget Adjustment'!B90,2)))</f>
        <v/>
      </c>
      <c r="B75" s="27" t="str">
        <f>IF('Budget Adjustment'!C90="","",CONCATENATE(Dimensions!G$2,LEFT('Budget Adjustment'!C90,4)))</f>
        <v/>
      </c>
      <c r="C75" s="27" t="str">
        <f>IF('Budget Adjustment'!D90="","",CONCATENATE(Dimensions!H$2,LEFT('Budget Adjustment'!D90,5)))</f>
        <v/>
      </c>
      <c r="D75" s="27" t="str">
        <f>IF('Budget Adjustment'!E90="","",CONCATENATE(Dimensions!I$2,LEFT('Budget Adjustment'!E90,6)))</f>
        <v/>
      </c>
      <c r="E75" s="27" t="str">
        <f>IF('Budget Adjustment'!F90="","",LEFT('Budget Adjustment'!F90,5))</f>
        <v/>
      </c>
      <c r="F75" s="27" t="str">
        <f>IF('Budget Adjustment'!G90="","",CONCATENATE(Dimensions!K$2,LEFT('Budget Adjustment'!G90,3)))</f>
        <v/>
      </c>
      <c r="G75" s="27" t="str">
        <f>IF('Budget Adjustment'!B90="","","Upload Line Item")</f>
        <v/>
      </c>
      <c r="H75" s="27"/>
      <c r="I75" s="27"/>
      <c r="J75" s="27"/>
      <c r="K75" s="27"/>
      <c r="L75" s="27"/>
      <c r="M75" s="27"/>
      <c r="N75" s="27"/>
      <c r="O75" s="27"/>
      <c r="P75" s="27"/>
      <c r="Q75" s="27"/>
      <c r="R75" s="27"/>
      <c r="S75" s="27"/>
      <c r="T75" s="27"/>
    </row>
    <row r="76" spans="1:20" x14ac:dyDescent="0.35">
      <c r="A76" s="27" t="str">
        <f>IF('Budget Adjustment'!B91="","",CONCATENATE(Dimensions!F$2,LEFT('Budget Adjustment'!B91,2)))</f>
        <v/>
      </c>
      <c r="B76" s="27" t="str">
        <f>IF('Budget Adjustment'!C91="","",CONCATENATE(Dimensions!G$2,LEFT('Budget Adjustment'!C91,4)))</f>
        <v/>
      </c>
      <c r="C76" s="27" t="str">
        <f>IF('Budget Adjustment'!D91="","",CONCATENATE(Dimensions!H$2,LEFT('Budget Adjustment'!D91,5)))</f>
        <v/>
      </c>
      <c r="D76" s="27" t="str">
        <f>IF('Budget Adjustment'!E91="","",CONCATENATE(Dimensions!I$2,LEFT('Budget Adjustment'!E91,6)))</f>
        <v/>
      </c>
      <c r="E76" s="27" t="str">
        <f>IF('Budget Adjustment'!F91="","",LEFT('Budget Adjustment'!F91,5))</f>
        <v/>
      </c>
      <c r="F76" s="27" t="str">
        <f>IF('Budget Adjustment'!G91="","",CONCATENATE(Dimensions!K$2,LEFT('Budget Adjustment'!G91,3)))</f>
        <v/>
      </c>
      <c r="G76" s="27" t="str">
        <f>IF('Budget Adjustment'!B91="","","Upload Line Item")</f>
        <v/>
      </c>
      <c r="H76" s="27"/>
      <c r="I76" s="27"/>
      <c r="J76" s="27"/>
      <c r="K76" s="27"/>
      <c r="L76" s="27"/>
      <c r="M76" s="27"/>
      <c r="N76" s="27"/>
      <c r="O76" s="27"/>
      <c r="P76" s="27"/>
      <c r="Q76" s="27"/>
      <c r="R76" s="27"/>
      <c r="S76" s="27"/>
      <c r="T76" s="27"/>
    </row>
    <row r="77" spans="1:20" x14ac:dyDescent="0.35">
      <c r="A77" s="27" t="str">
        <f>IF('Budget Adjustment'!B92="","",CONCATENATE(Dimensions!F$2,LEFT('Budget Adjustment'!B92,2)))</f>
        <v/>
      </c>
      <c r="B77" s="27" t="str">
        <f>IF('Budget Adjustment'!C92="","",CONCATENATE(Dimensions!G$2,LEFT('Budget Adjustment'!C92,4)))</f>
        <v/>
      </c>
      <c r="C77" s="27" t="str">
        <f>IF('Budget Adjustment'!D92="","",CONCATENATE(Dimensions!H$2,LEFT('Budget Adjustment'!D92,5)))</f>
        <v/>
      </c>
      <c r="D77" s="27" t="str">
        <f>IF('Budget Adjustment'!E92="","",CONCATENATE(Dimensions!I$2,LEFT('Budget Adjustment'!E92,6)))</f>
        <v/>
      </c>
      <c r="E77" s="27" t="str">
        <f>IF('Budget Adjustment'!F92="","",LEFT('Budget Adjustment'!F92,5))</f>
        <v/>
      </c>
      <c r="F77" s="27" t="str">
        <f>IF('Budget Adjustment'!G92="","",CONCATENATE(Dimensions!K$2,LEFT('Budget Adjustment'!G92,3)))</f>
        <v/>
      </c>
      <c r="G77" s="27" t="str">
        <f>IF('Budget Adjustment'!B92="","","Upload Line Item")</f>
        <v/>
      </c>
      <c r="H77" s="27"/>
      <c r="I77" s="27"/>
      <c r="J77" s="27"/>
      <c r="K77" s="27"/>
      <c r="L77" s="27"/>
      <c r="M77" s="27"/>
      <c r="N77" s="27"/>
      <c r="O77" s="27"/>
      <c r="P77" s="27"/>
      <c r="Q77" s="27"/>
      <c r="R77" s="27"/>
      <c r="S77" s="27"/>
      <c r="T77" s="27"/>
    </row>
    <row r="78" spans="1:20" x14ac:dyDescent="0.35">
      <c r="A78" s="27" t="str">
        <f>IF('Budget Adjustment'!B93="","",CONCATENATE(Dimensions!F$2,LEFT('Budget Adjustment'!B93,2)))</f>
        <v/>
      </c>
      <c r="B78" s="27" t="str">
        <f>IF('Budget Adjustment'!C93="","",CONCATENATE(Dimensions!G$2,LEFT('Budget Adjustment'!C93,4)))</f>
        <v/>
      </c>
      <c r="C78" s="27" t="str">
        <f>IF('Budget Adjustment'!D93="","",CONCATENATE(Dimensions!H$2,LEFT('Budget Adjustment'!D93,5)))</f>
        <v/>
      </c>
      <c r="D78" s="27" t="str">
        <f>IF('Budget Adjustment'!E93="","",CONCATENATE(Dimensions!I$2,LEFT('Budget Adjustment'!E93,6)))</f>
        <v/>
      </c>
      <c r="E78" s="27" t="str">
        <f>IF('Budget Adjustment'!F93="","",LEFT('Budget Adjustment'!F93,5))</f>
        <v/>
      </c>
      <c r="F78" s="27" t="str">
        <f>IF('Budget Adjustment'!G93="","",CONCATENATE(Dimensions!K$2,LEFT('Budget Adjustment'!G93,3)))</f>
        <v/>
      </c>
      <c r="G78" s="27" t="str">
        <f>IF('Budget Adjustment'!B93="","","Upload Line Item")</f>
        <v/>
      </c>
      <c r="H78" s="27"/>
      <c r="I78" s="27"/>
      <c r="J78" s="27"/>
      <c r="K78" s="27"/>
      <c r="L78" s="27"/>
      <c r="M78" s="27"/>
      <c r="N78" s="27"/>
      <c r="O78" s="27"/>
      <c r="P78" s="27"/>
      <c r="Q78" s="27"/>
      <c r="R78" s="27"/>
      <c r="S78" s="27"/>
      <c r="T78" s="27"/>
    </row>
    <row r="79" spans="1:20" x14ac:dyDescent="0.35">
      <c r="A79" s="27" t="str">
        <f>IF('Budget Adjustment'!B94="","",CONCATENATE(Dimensions!F$2,LEFT('Budget Adjustment'!B94,2)))</f>
        <v/>
      </c>
      <c r="B79" s="27" t="str">
        <f>IF('Budget Adjustment'!C94="","",CONCATENATE(Dimensions!G$2,LEFT('Budget Adjustment'!C94,4)))</f>
        <v/>
      </c>
      <c r="C79" s="27" t="str">
        <f>IF('Budget Adjustment'!D94="","",CONCATENATE(Dimensions!H$2,LEFT('Budget Adjustment'!D94,5)))</f>
        <v/>
      </c>
      <c r="D79" s="27" t="str">
        <f>IF('Budget Adjustment'!E94="","",CONCATENATE(Dimensions!I$2,LEFT('Budget Adjustment'!E94,6)))</f>
        <v/>
      </c>
      <c r="E79" s="27" t="str">
        <f>IF('Budget Adjustment'!F94="","",LEFT('Budget Adjustment'!F94,5))</f>
        <v/>
      </c>
      <c r="F79" s="27" t="str">
        <f>IF('Budget Adjustment'!G94="","",CONCATENATE(Dimensions!K$2,LEFT('Budget Adjustment'!G94,3)))</f>
        <v/>
      </c>
      <c r="G79" s="27" t="str">
        <f>IF('Budget Adjustment'!B94="","","Upload Line Item")</f>
        <v/>
      </c>
      <c r="H79" s="27"/>
      <c r="I79" s="27"/>
      <c r="J79" s="27"/>
      <c r="K79" s="27"/>
      <c r="L79" s="27"/>
      <c r="M79" s="27"/>
      <c r="N79" s="27"/>
      <c r="O79" s="27"/>
      <c r="P79" s="27"/>
      <c r="Q79" s="27"/>
      <c r="R79" s="27"/>
      <c r="S79" s="27"/>
      <c r="T79" s="27"/>
    </row>
    <row r="80" spans="1:20" x14ac:dyDescent="0.35">
      <c r="A80" s="27" t="str">
        <f>IF('Budget Adjustment'!B95="","",CONCATENATE(Dimensions!F$2,LEFT('Budget Adjustment'!B95,2)))</f>
        <v/>
      </c>
      <c r="B80" s="27" t="str">
        <f>IF('Budget Adjustment'!C95="","",CONCATENATE(Dimensions!G$2,LEFT('Budget Adjustment'!C95,4)))</f>
        <v/>
      </c>
      <c r="C80" s="27" t="str">
        <f>IF('Budget Adjustment'!D95="","",CONCATENATE(Dimensions!H$2,LEFT('Budget Adjustment'!D95,5)))</f>
        <v/>
      </c>
      <c r="D80" s="27" t="str">
        <f>IF('Budget Adjustment'!E95="","",CONCATENATE(Dimensions!I$2,LEFT('Budget Adjustment'!E95,6)))</f>
        <v/>
      </c>
      <c r="E80" s="27" t="str">
        <f>IF('Budget Adjustment'!F95="","",LEFT('Budget Adjustment'!F95,5))</f>
        <v/>
      </c>
      <c r="F80" s="27" t="str">
        <f>IF('Budget Adjustment'!G95="","",CONCATENATE(Dimensions!K$2,LEFT('Budget Adjustment'!G95,3)))</f>
        <v/>
      </c>
      <c r="G80" s="27" t="str">
        <f>IF('Budget Adjustment'!B95="","","Upload Line Item")</f>
        <v/>
      </c>
      <c r="H80" s="27"/>
      <c r="I80" s="27"/>
      <c r="J80" s="27"/>
      <c r="K80" s="27"/>
      <c r="L80" s="27"/>
      <c r="M80" s="27"/>
      <c r="N80" s="27"/>
      <c r="O80" s="27"/>
      <c r="P80" s="27"/>
      <c r="Q80" s="27"/>
      <c r="R80" s="27"/>
      <c r="S80" s="27"/>
      <c r="T80" s="27"/>
    </row>
    <row r="81" spans="1:20" x14ac:dyDescent="0.35">
      <c r="A81" s="27" t="str">
        <f>IF('Budget Adjustment'!B96="","",CONCATENATE(Dimensions!F$2,LEFT('Budget Adjustment'!B96,2)))</f>
        <v/>
      </c>
      <c r="B81" s="27" t="str">
        <f>IF('Budget Adjustment'!C96="","",CONCATENATE(Dimensions!G$2,LEFT('Budget Adjustment'!C96,4)))</f>
        <v/>
      </c>
      <c r="C81" s="27" t="str">
        <f>IF('Budget Adjustment'!D96="","",CONCATENATE(Dimensions!H$2,LEFT('Budget Adjustment'!D96,5)))</f>
        <v/>
      </c>
      <c r="D81" s="27" t="str">
        <f>IF('Budget Adjustment'!E96="","",CONCATENATE(Dimensions!I$2,LEFT('Budget Adjustment'!E96,6)))</f>
        <v/>
      </c>
      <c r="E81" s="27" t="str">
        <f>IF('Budget Adjustment'!F96="","",LEFT('Budget Adjustment'!F96,5))</f>
        <v/>
      </c>
      <c r="F81" s="27" t="str">
        <f>IF('Budget Adjustment'!G96="","",CONCATENATE(Dimensions!K$2,LEFT('Budget Adjustment'!G96,3)))</f>
        <v/>
      </c>
      <c r="G81" s="27" t="str">
        <f>IF('Budget Adjustment'!B96="","","Upload Line Item")</f>
        <v/>
      </c>
      <c r="H81" s="27"/>
      <c r="I81" s="27"/>
      <c r="J81" s="27"/>
      <c r="K81" s="27"/>
      <c r="L81" s="27"/>
      <c r="M81" s="27"/>
      <c r="N81" s="27"/>
      <c r="O81" s="27"/>
      <c r="P81" s="27"/>
      <c r="Q81" s="27"/>
      <c r="R81" s="27"/>
      <c r="S81" s="27"/>
      <c r="T81" s="27"/>
    </row>
    <row r="82" spans="1:20" x14ac:dyDescent="0.35">
      <c r="A82" s="27" t="str">
        <f>IF('Budget Adjustment'!B97="","",CONCATENATE(Dimensions!F$2,LEFT('Budget Adjustment'!B97,2)))</f>
        <v/>
      </c>
      <c r="B82" s="27" t="str">
        <f>IF('Budget Adjustment'!C97="","",CONCATENATE(Dimensions!G$2,LEFT('Budget Adjustment'!C97,4)))</f>
        <v/>
      </c>
      <c r="C82" s="27" t="str">
        <f>IF('Budget Adjustment'!D97="","",CONCATENATE(Dimensions!H$2,LEFT('Budget Adjustment'!D97,5)))</f>
        <v/>
      </c>
      <c r="D82" s="27" t="str">
        <f>IF('Budget Adjustment'!E97="","",CONCATENATE(Dimensions!I$2,LEFT('Budget Adjustment'!E97,6)))</f>
        <v/>
      </c>
      <c r="E82" s="27" t="str">
        <f>IF('Budget Adjustment'!F97="","",LEFT('Budget Adjustment'!F97,5))</f>
        <v/>
      </c>
      <c r="F82" s="27" t="str">
        <f>IF('Budget Adjustment'!G97="","",CONCATENATE(Dimensions!K$2,LEFT('Budget Adjustment'!G97,3)))</f>
        <v/>
      </c>
      <c r="G82" s="27" t="str">
        <f>IF('Budget Adjustment'!B97="","","Upload Line Item")</f>
        <v/>
      </c>
      <c r="H82" s="27"/>
      <c r="I82" s="27"/>
      <c r="J82" s="27"/>
      <c r="K82" s="27"/>
      <c r="L82" s="27"/>
      <c r="M82" s="27"/>
      <c r="N82" s="27"/>
      <c r="O82" s="27"/>
      <c r="P82" s="27"/>
      <c r="Q82" s="27"/>
      <c r="R82" s="27"/>
      <c r="S82" s="27"/>
      <c r="T82" s="27"/>
    </row>
    <row r="83" spans="1:20" x14ac:dyDescent="0.35">
      <c r="A83" s="27" t="str">
        <f>IF('Budget Adjustment'!B98="","",CONCATENATE(Dimensions!F$2,LEFT('Budget Adjustment'!B98,2)))</f>
        <v/>
      </c>
      <c r="B83" s="27" t="str">
        <f>IF('Budget Adjustment'!C98="","",CONCATENATE(Dimensions!G$2,LEFT('Budget Adjustment'!C98,4)))</f>
        <v/>
      </c>
      <c r="C83" s="27" t="str">
        <f>IF('Budget Adjustment'!D98="","",CONCATENATE(Dimensions!H$2,LEFT('Budget Adjustment'!D98,5)))</f>
        <v/>
      </c>
      <c r="D83" s="27" t="str">
        <f>IF('Budget Adjustment'!E98="","",CONCATENATE(Dimensions!I$2,LEFT('Budget Adjustment'!E98,6)))</f>
        <v/>
      </c>
      <c r="E83" s="27" t="str">
        <f>IF('Budget Adjustment'!F98="","",LEFT('Budget Adjustment'!F98,5))</f>
        <v/>
      </c>
      <c r="F83" s="27" t="str">
        <f>IF('Budget Adjustment'!G98="","",CONCATENATE(Dimensions!K$2,LEFT('Budget Adjustment'!G98,3)))</f>
        <v/>
      </c>
      <c r="G83" s="27" t="str">
        <f>IF('Budget Adjustment'!B98="","","Upload Line Item")</f>
        <v/>
      </c>
      <c r="H83" s="27"/>
      <c r="I83" s="27"/>
      <c r="J83" s="27"/>
      <c r="K83" s="27"/>
      <c r="L83" s="27"/>
      <c r="M83" s="27"/>
      <c r="N83" s="27"/>
      <c r="O83" s="27"/>
      <c r="P83" s="27"/>
      <c r="Q83" s="27"/>
      <c r="R83" s="27"/>
      <c r="S83" s="27"/>
      <c r="T83" s="27"/>
    </row>
    <row r="84" spans="1:20" x14ac:dyDescent="0.35">
      <c r="A84" s="27" t="str">
        <f>IF('Budget Adjustment'!B99="","",CONCATENATE(Dimensions!F$2,LEFT('Budget Adjustment'!B99,2)))</f>
        <v/>
      </c>
      <c r="B84" s="27" t="str">
        <f>IF('Budget Adjustment'!C99="","",CONCATENATE(Dimensions!G$2,LEFT('Budget Adjustment'!C99,4)))</f>
        <v/>
      </c>
      <c r="C84" s="27" t="str">
        <f>IF('Budget Adjustment'!D99="","",CONCATENATE(Dimensions!H$2,LEFT('Budget Adjustment'!D99,5)))</f>
        <v/>
      </c>
      <c r="D84" s="27" t="str">
        <f>IF('Budget Adjustment'!E99="","",CONCATENATE(Dimensions!I$2,LEFT('Budget Adjustment'!E99,6)))</f>
        <v/>
      </c>
      <c r="E84" s="27" t="str">
        <f>IF('Budget Adjustment'!F99="","",LEFT('Budget Adjustment'!F99,5))</f>
        <v/>
      </c>
      <c r="F84" s="27" t="str">
        <f>IF('Budget Adjustment'!G99="","",CONCATENATE(Dimensions!K$2,LEFT('Budget Adjustment'!G99,3)))</f>
        <v/>
      </c>
      <c r="G84" s="27" t="str">
        <f>IF('Budget Adjustment'!B99="","","Upload Line Item")</f>
        <v/>
      </c>
      <c r="H84" s="27"/>
      <c r="I84" s="27"/>
      <c r="J84" s="27"/>
      <c r="K84" s="27"/>
      <c r="L84" s="27"/>
      <c r="M84" s="27"/>
      <c r="N84" s="27"/>
      <c r="O84" s="27"/>
      <c r="P84" s="27"/>
      <c r="Q84" s="27"/>
      <c r="R84" s="27"/>
      <c r="S84" s="27"/>
      <c r="T84" s="27"/>
    </row>
    <row r="85" spans="1:20" x14ac:dyDescent="0.35">
      <c r="A85" s="27" t="str">
        <f>IF('Budget Adjustment'!B100="","",CONCATENATE(Dimensions!F$2,LEFT('Budget Adjustment'!B100,2)))</f>
        <v/>
      </c>
      <c r="B85" s="27" t="str">
        <f>IF('Budget Adjustment'!C100="","",CONCATENATE(Dimensions!G$2,LEFT('Budget Adjustment'!C100,4)))</f>
        <v/>
      </c>
      <c r="C85" s="27" t="str">
        <f>IF('Budget Adjustment'!D100="","",CONCATENATE(Dimensions!H$2,LEFT('Budget Adjustment'!D100,5)))</f>
        <v/>
      </c>
      <c r="D85" s="27" t="str">
        <f>IF('Budget Adjustment'!E100="","",CONCATENATE(Dimensions!I$2,LEFT('Budget Adjustment'!E100,6)))</f>
        <v/>
      </c>
      <c r="E85" s="27" t="str">
        <f>IF('Budget Adjustment'!F100="","",LEFT('Budget Adjustment'!F100,5))</f>
        <v/>
      </c>
      <c r="F85" s="27" t="str">
        <f>IF('Budget Adjustment'!G100="","",CONCATENATE(Dimensions!K$2,LEFT('Budget Adjustment'!G100,3)))</f>
        <v/>
      </c>
      <c r="G85" s="27" t="str">
        <f>IF('Budget Adjustment'!B100="","","Upload Line Item")</f>
        <v/>
      </c>
      <c r="H85" s="27"/>
      <c r="I85" s="27"/>
      <c r="J85" s="27"/>
      <c r="K85" s="27"/>
      <c r="L85" s="27"/>
      <c r="M85" s="27"/>
      <c r="N85" s="27"/>
      <c r="O85" s="27"/>
      <c r="P85" s="27"/>
      <c r="Q85" s="27"/>
      <c r="R85" s="27"/>
      <c r="S85" s="27"/>
      <c r="T85" s="27"/>
    </row>
    <row r="86" spans="1:20" x14ac:dyDescent="0.35">
      <c r="A86" s="27" t="str">
        <f>IF('Budget Adjustment'!B101="","",CONCATENATE(Dimensions!F$2,LEFT('Budget Adjustment'!B101,2)))</f>
        <v/>
      </c>
      <c r="B86" s="27" t="str">
        <f>IF('Budget Adjustment'!C101="","",CONCATENATE(Dimensions!G$2,LEFT('Budget Adjustment'!C101,4)))</f>
        <v/>
      </c>
      <c r="C86" s="27" t="str">
        <f>IF('Budget Adjustment'!D101="","",CONCATENATE(Dimensions!H$2,LEFT('Budget Adjustment'!D101,5)))</f>
        <v/>
      </c>
      <c r="D86" s="27" t="str">
        <f>IF('Budget Adjustment'!E101="","",CONCATENATE(Dimensions!I$2,LEFT('Budget Adjustment'!E101,6)))</f>
        <v/>
      </c>
      <c r="E86" s="27" t="str">
        <f>IF('Budget Adjustment'!F101="","",LEFT('Budget Adjustment'!F101,5))</f>
        <v/>
      </c>
      <c r="F86" s="27" t="str">
        <f>IF('Budget Adjustment'!G101="","",CONCATENATE(Dimensions!K$2,LEFT('Budget Adjustment'!G101,3)))</f>
        <v/>
      </c>
      <c r="G86" s="27" t="str">
        <f>IF('Budget Adjustment'!B101="","","Upload Line Item")</f>
        <v/>
      </c>
      <c r="H86" s="27"/>
      <c r="I86" s="27"/>
      <c r="J86" s="27"/>
      <c r="K86" s="27"/>
      <c r="L86" s="27"/>
      <c r="M86" s="27"/>
      <c r="N86" s="27"/>
      <c r="O86" s="27"/>
      <c r="P86" s="27"/>
      <c r="Q86" s="27"/>
      <c r="R86" s="27"/>
      <c r="S86" s="27"/>
      <c r="T86" s="27"/>
    </row>
    <row r="87" spans="1:20" x14ac:dyDescent="0.35">
      <c r="A87" s="27" t="str">
        <f>IF('Budget Adjustment'!B102="","",CONCATENATE(Dimensions!F$2,LEFT('Budget Adjustment'!B102,2)))</f>
        <v/>
      </c>
      <c r="B87" s="27" t="str">
        <f>IF('Budget Adjustment'!C102="","",CONCATENATE(Dimensions!G$2,LEFT('Budget Adjustment'!C102,4)))</f>
        <v/>
      </c>
      <c r="C87" s="27" t="str">
        <f>IF('Budget Adjustment'!D102="","",CONCATENATE(Dimensions!H$2,LEFT('Budget Adjustment'!D102,5)))</f>
        <v/>
      </c>
      <c r="D87" s="27" t="str">
        <f>IF('Budget Adjustment'!E102="","",CONCATENATE(Dimensions!I$2,LEFT('Budget Adjustment'!E102,6)))</f>
        <v/>
      </c>
      <c r="E87" s="27" t="str">
        <f>IF('Budget Adjustment'!F102="","",LEFT('Budget Adjustment'!F102,5))</f>
        <v/>
      </c>
      <c r="F87" s="27" t="str">
        <f>IF('Budget Adjustment'!G102="","",CONCATENATE(Dimensions!K$2,LEFT('Budget Adjustment'!G102,3)))</f>
        <v/>
      </c>
      <c r="G87" s="27" t="str">
        <f>IF('Budget Adjustment'!B102="","","Upload Line Item")</f>
        <v/>
      </c>
      <c r="H87" s="27"/>
      <c r="I87" s="27"/>
      <c r="J87" s="27"/>
      <c r="K87" s="27"/>
      <c r="L87" s="27"/>
      <c r="M87" s="27"/>
      <c r="N87" s="27"/>
      <c r="O87" s="27"/>
      <c r="P87" s="27"/>
      <c r="Q87" s="27"/>
      <c r="R87" s="27"/>
      <c r="S87" s="27"/>
      <c r="T87" s="27"/>
    </row>
    <row r="88" spans="1:20" x14ac:dyDescent="0.35">
      <c r="A88" s="27" t="str">
        <f>IF('Budget Adjustment'!B103="","",CONCATENATE(Dimensions!F$2,LEFT('Budget Adjustment'!B103,2)))</f>
        <v/>
      </c>
      <c r="B88" s="27" t="str">
        <f>IF('Budget Adjustment'!C103="","",CONCATENATE(Dimensions!G$2,LEFT('Budget Adjustment'!C103,4)))</f>
        <v/>
      </c>
      <c r="C88" s="27" t="str">
        <f>IF('Budget Adjustment'!D103="","",CONCATENATE(Dimensions!H$2,LEFT('Budget Adjustment'!D103,5)))</f>
        <v/>
      </c>
      <c r="D88" s="27" t="str">
        <f>IF('Budget Adjustment'!E103="","",CONCATENATE(Dimensions!I$2,LEFT('Budget Adjustment'!E103,6)))</f>
        <v/>
      </c>
      <c r="E88" s="27" t="str">
        <f>IF('Budget Adjustment'!F103="","",LEFT('Budget Adjustment'!F103,5))</f>
        <v/>
      </c>
      <c r="F88" s="27" t="str">
        <f>IF('Budget Adjustment'!G103="","",CONCATENATE(Dimensions!K$2,LEFT('Budget Adjustment'!G103,3)))</f>
        <v/>
      </c>
      <c r="G88" s="27" t="str">
        <f>IF('Budget Adjustment'!B103="","","Upload Line Item")</f>
        <v/>
      </c>
      <c r="H88" s="27"/>
      <c r="I88" s="27"/>
      <c r="J88" s="27"/>
      <c r="K88" s="27"/>
      <c r="L88" s="27"/>
      <c r="M88" s="27"/>
      <c r="N88" s="27"/>
      <c r="O88" s="27"/>
      <c r="P88" s="27"/>
      <c r="Q88" s="27"/>
      <c r="R88" s="27"/>
      <c r="S88" s="27"/>
      <c r="T88" s="27"/>
    </row>
    <row r="89" spans="1:20" x14ac:dyDescent="0.35">
      <c r="A89" s="27" t="str">
        <f>IF('Budget Adjustment'!B104="","",CONCATENATE(Dimensions!F$2,LEFT('Budget Adjustment'!B104,2)))</f>
        <v/>
      </c>
      <c r="B89" s="27" t="str">
        <f>IF('Budget Adjustment'!C104="","",CONCATENATE(Dimensions!G$2,LEFT('Budget Adjustment'!C104,4)))</f>
        <v/>
      </c>
      <c r="C89" s="27" t="str">
        <f>IF('Budget Adjustment'!D104="","",CONCATENATE(Dimensions!H$2,LEFT('Budget Adjustment'!D104,5)))</f>
        <v/>
      </c>
      <c r="D89" s="27" t="str">
        <f>IF('Budget Adjustment'!E104="","",CONCATENATE(Dimensions!I$2,LEFT('Budget Adjustment'!E104,6)))</f>
        <v/>
      </c>
      <c r="E89" s="27" t="str">
        <f>IF('Budget Adjustment'!F104="","",LEFT('Budget Adjustment'!F104,5))</f>
        <v/>
      </c>
      <c r="F89" s="27" t="str">
        <f>IF('Budget Adjustment'!G104="","",CONCATENATE(Dimensions!K$2,LEFT('Budget Adjustment'!G104,3)))</f>
        <v/>
      </c>
      <c r="G89" s="27" t="str">
        <f>IF('Budget Adjustment'!B104="","","Upload Line Item")</f>
        <v/>
      </c>
      <c r="H89" s="27"/>
      <c r="I89" s="27"/>
      <c r="J89" s="27"/>
      <c r="K89" s="27"/>
      <c r="L89" s="27"/>
      <c r="M89" s="27"/>
      <c r="N89" s="27"/>
      <c r="O89" s="27"/>
      <c r="P89" s="27"/>
      <c r="Q89" s="27"/>
      <c r="R89" s="27"/>
      <c r="S89" s="27"/>
      <c r="T89" s="27"/>
    </row>
    <row r="90" spans="1:20" x14ac:dyDescent="0.35">
      <c r="A90" s="27" t="str">
        <f>IF('Budget Adjustment'!B105="","",CONCATENATE(Dimensions!F$2,LEFT('Budget Adjustment'!B105,2)))</f>
        <v/>
      </c>
      <c r="B90" s="27" t="str">
        <f>IF('Budget Adjustment'!C105="","",CONCATENATE(Dimensions!G$2,LEFT('Budget Adjustment'!C105,4)))</f>
        <v/>
      </c>
      <c r="C90" s="27" t="str">
        <f>IF('Budget Adjustment'!D105="","",CONCATENATE(Dimensions!H$2,LEFT('Budget Adjustment'!D105,5)))</f>
        <v/>
      </c>
      <c r="D90" s="27" t="str">
        <f>IF('Budget Adjustment'!E105="","",CONCATENATE(Dimensions!I$2,LEFT('Budget Adjustment'!E105,6)))</f>
        <v/>
      </c>
      <c r="E90" s="27" t="str">
        <f>IF('Budget Adjustment'!F105="","",LEFT('Budget Adjustment'!F105,5))</f>
        <v/>
      </c>
      <c r="F90" s="27" t="str">
        <f>IF('Budget Adjustment'!G105="","",CONCATENATE(Dimensions!K$2,LEFT('Budget Adjustment'!G105,3)))</f>
        <v/>
      </c>
      <c r="G90" s="27" t="str">
        <f>IF('Budget Adjustment'!B105="","","Upload Line Item")</f>
        <v/>
      </c>
      <c r="H90" s="27"/>
      <c r="I90" s="27"/>
      <c r="J90" s="27"/>
      <c r="K90" s="27"/>
      <c r="L90" s="27"/>
      <c r="M90" s="27"/>
      <c r="N90" s="27"/>
      <c r="O90" s="27"/>
      <c r="P90" s="27"/>
      <c r="Q90" s="27"/>
      <c r="R90" s="27"/>
      <c r="S90" s="27"/>
      <c r="T90" s="27"/>
    </row>
    <row r="91" spans="1:20" x14ac:dyDescent="0.35">
      <c r="A91" s="27" t="str">
        <f>IF('Budget Adjustment'!B106="","",CONCATENATE(Dimensions!F$2,LEFT('Budget Adjustment'!B106,2)))</f>
        <v/>
      </c>
      <c r="B91" s="27" t="str">
        <f>IF('Budget Adjustment'!C106="","",CONCATENATE(Dimensions!G$2,LEFT('Budget Adjustment'!C106,4)))</f>
        <v/>
      </c>
      <c r="C91" s="27" t="str">
        <f>IF('Budget Adjustment'!D106="","",CONCATENATE(Dimensions!H$2,LEFT('Budget Adjustment'!D106,5)))</f>
        <v/>
      </c>
      <c r="D91" s="27" t="str">
        <f>IF('Budget Adjustment'!E106="","",CONCATENATE(Dimensions!I$2,LEFT('Budget Adjustment'!E106,6)))</f>
        <v/>
      </c>
      <c r="E91" s="27" t="str">
        <f>IF('Budget Adjustment'!F106="","",LEFT('Budget Adjustment'!F106,5))</f>
        <v/>
      </c>
      <c r="F91" s="27" t="str">
        <f>IF('Budget Adjustment'!G106="","",CONCATENATE(Dimensions!K$2,LEFT('Budget Adjustment'!G106,3)))</f>
        <v/>
      </c>
      <c r="G91" s="27" t="str">
        <f>IF('Budget Adjustment'!B106="","","Upload Line Item")</f>
        <v/>
      </c>
      <c r="H91" s="27"/>
      <c r="I91" s="27"/>
      <c r="J91" s="27"/>
      <c r="K91" s="27"/>
      <c r="L91" s="27"/>
      <c r="M91" s="27"/>
      <c r="N91" s="27"/>
      <c r="O91" s="27"/>
      <c r="P91" s="27"/>
      <c r="Q91" s="27"/>
      <c r="R91" s="27"/>
      <c r="S91" s="27"/>
      <c r="T91" s="27"/>
    </row>
    <row r="92" spans="1:20" x14ac:dyDescent="0.35">
      <c r="A92" s="27" t="str">
        <f>IF('Budget Adjustment'!B107="","",CONCATENATE(Dimensions!F$2,LEFT('Budget Adjustment'!B107,2)))</f>
        <v/>
      </c>
      <c r="B92" s="27" t="str">
        <f>IF('Budget Adjustment'!C107="","",CONCATENATE(Dimensions!G$2,LEFT('Budget Adjustment'!C107,4)))</f>
        <v/>
      </c>
      <c r="C92" s="27" t="str">
        <f>IF('Budget Adjustment'!D107="","",CONCATENATE(Dimensions!H$2,LEFT('Budget Adjustment'!D107,5)))</f>
        <v/>
      </c>
      <c r="D92" s="27" t="str">
        <f>IF('Budget Adjustment'!E107="","",CONCATENATE(Dimensions!I$2,LEFT('Budget Adjustment'!E107,6)))</f>
        <v/>
      </c>
      <c r="E92" s="27" t="str">
        <f>IF('Budget Adjustment'!F107="","",LEFT('Budget Adjustment'!F107,5))</f>
        <v/>
      </c>
      <c r="F92" s="27" t="str">
        <f>IF('Budget Adjustment'!G107="","",CONCATENATE(Dimensions!K$2,LEFT('Budget Adjustment'!G107,3)))</f>
        <v/>
      </c>
      <c r="G92" s="27" t="str">
        <f>IF('Budget Adjustment'!B107="","","Upload Line Item")</f>
        <v/>
      </c>
      <c r="H92" s="27"/>
      <c r="I92" s="27"/>
      <c r="J92" s="27"/>
      <c r="K92" s="27"/>
      <c r="L92" s="27"/>
      <c r="M92" s="27"/>
      <c r="N92" s="27"/>
      <c r="O92" s="27"/>
      <c r="P92" s="27"/>
      <c r="Q92" s="27"/>
      <c r="R92" s="27"/>
      <c r="S92" s="27"/>
      <c r="T92" s="27"/>
    </row>
    <row r="93" spans="1:20" x14ac:dyDescent="0.35">
      <c r="A93" s="27" t="str">
        <f>IF('Budget Adjustment'!B108="","",CONCATENATE(Dimensions!F$2,LEFT('Budget Adjustment'!B108,2)))</f>
        <v/>
      </c>
      <c r="B93" s="27" t="str">
        <f>IF('Budget Adjustment'!C108="","",CONCATENATE(Dimensions!G$2,LEFT('Budget Adjustment'!C108,4)))</f>
        <v/>
      </c>
      <c r="C93" s="27" t="str">
        <f>IF('Budget Adjustment'!D108="","",CONCATENATE(Dimensions!H$2,LEFT('Budget Adjustment'!D108,5)))</f>
        <v/>
      </c>
      <c r="D93" s="27" t="str">
        <f>IF('Budget Adjustment'!E108="","",CONCATENATE(Dimensions!I$2,LEFT('Budget Adjustment'!E108,6)))</f>
        <v/>
      </c>
      <c r="E93" s="27" t="str">
        <f>IF('Budget Adjustment'!F108="","",LEFT('Budget Adjustment'!F108,5))</f>
        <v/>
      </c>
      <c r="F93" s="27" t="str">
        <f>IF('Budget Adjustment'!G108="","",CONCATENATE(Dimensions!K$2,LEFT('Budget Adjustment'!G108,3)))</f>
        <v/>
      </c>
      <c r="G93" s="27" t="str">
        <f>IF('Budget Adjustment'!B108="","","Upload Line Item")</f>
        <v/>
      </c>
      <c r="H93" s="27"/>
      <c r="I93" s="27"/>
      <c r="J93" s="27"/>
      <c r="K93" s="27"/>
      <c r="L93" s="27"/>
      <c r="M93" s="27"/>
      <c r="N93" s="27"/>
      <c r="O93" s="27"/>
      <c r="P93" s="27"/>
      <c r="Q93" s="27"/>
      <c r="R93" s="27"/>
      <c r="S93" s="27"/>
      <c r="T93" s="27"/>
    </row>
    <row r="94" spans="1:20" x14ac:dyDescent="0.35">
      <c r="A94" s="27" t="str">
        <f>IF('Budget Adjustment'!B109="","",CONCATENATE(Dimensions!F$2,LEFT('Budget Adjustment'!B109,2)))</f>
        <v/>
      </c>
      <c r="B94" s="27" t="str">
        <f>IF('Budget Adjustment'!C109="","",CONCATENATE(Dimensions!G$2,LEFT('Budget Adjustment'!C109,4)))</f>
        <v/>
      </c>
      <c r="C94" s="27" t="str">
        <f>IF('Budget Adjustment'!D109="","",CONCATENATE(Dimensions!H$2,LEFT('Budget Adjustment'!D109,5)))</f>
        <v/>
      </c>
      <c r="D94" s="27" t="str">
        <f>IF('Budget Adjustment'!E109="","",CONCATENATE(Dimensions!I$2,LEFT('Budget Adjustment'!E109,6)))</f>
        <v/>
      </c>
      <c r="E94" s="27" t="str">
        <f>IF('Budget Adjustment'!F109="","",LEFT('Budget Adjustment'!F109,5))</f>
        <v/>
      </c>
      <c r="F94" s="27" t="str">
        <f>IF('Budget Adjustment'!G109="","",CONCATENATE(Dimensions!K$2,LEFT('Budget Adjustment'!G109,3)))</f>
        <v/>
      </c>
      <c r="G94" s="27" t="str">
        <f>IF('Budget Adjustment'!B109="","","Upload Line Item")</f>
        <v/>
      </c>
      <c r="H94" s="27"/>
      <c r="I94" s="27"/>
      <c r="J94" s="27"/>
      <c r="K94" s="27"/>
      <c r="L94" s="27"/>
      <c r="M94" s="27"/>
      <c r="N94" s="27"/>
      <c r="O94" s="27"/>
      <c r="P94" s="27"/>
      <c r="Q94" s="27"/>
      <c r="R94" s="27"/>
      <c r="S94" s="27"/>
      <c r="T94" s="27"/>
    </row>
    <row r="95" spans="1:20" x14ac:dyDescent="0.35">
      <c r="A95" s="27" t="str">
        <f>IF('Budget Adjustment'!B110="","",CONCATENATE(Dimensions!F$2,LEFT('Budget Adjustment'!B110,2)))</f>
        <v/>
      </c>
      <c r="B95" s="27" t="str">
        <f>IF('Budget Adjustment'!C110="","",CONCATENATE(Dimensions!G$2,LEFT('Budget Adjustment'!C110,4)))</f>
        <v/>
      </c>
      <c r="C95" s="27" t="str">
        <f>IF('Budget Adjustment'!D110="","",CONCATENATE(Dimensions!H$2,LEFT('Budget Adjustment'!D110,5)))</f>
        <v/>
      </c>
      <c r="D95" s="27" t="str">
        <f>IF('Budget Adjustment'!E110="","",CONCATENATE(Dimensions!I$2,LEFT('Budget Adjustment'!E110,6)))</f>
        <v/>
      </c>
      <c r="E95" s="27" t="str">
        <f>IF('Budget Adjustment'!F110="","",LEFT('Budget Adjustment'!F110,5))</f>
        <v/>
      </c>
      <c r="F95" s="27" t="str">
        <f>IF('Budget Adjustment'!G110="","",CONCATENATE(Dimensions!K$2,LEFT('Budget Adjustment'!G110,3)))</f>
        <v/>
      </c>
      <c r="G95" s="27" t="str">
        <f>IF('Budget Adjustment'!B110="","","Upload Line Item")</f>
        <v/>
      </c>
      <c r="H95" s="27"/>
      <c r="I95" s="27"/>
      <c r="J95" s="27"/>
      <c r="K95" s="27"/>
      <c r="L95" s="27"/>
      <c r="M95" s="27"/>
      <c r="N95" s="27"/>
      <c r="O95" s="27"/>
      <c r="P95" s="27"/>
      <c r="Q95" s="27"/>
      <c r="R95" s="27"/>
      <c r="S95" s="27"/>
      <c r="T95" s="27"/>
    </row>
    <row r="96" spans="1:20" x14ac:dyDescent="0.35">
      <c r="A96" s="27" t="str">
        <f>IF('Budget Adjustment'!B111="","",CONCATENATE(Dimensions!F$2,LEFT('Budget Adjustment'!B111,2)))</f>
        <v/>
      </c>
      <c r="B96" s="27" t="str">
        <f>IF('Budget Adjustment'!C111="","",CONCATENATE(Dimensions!G$2,LEFT('Budget Adjustment'!C111,4)))</f>
        <v/>
      </c>
      <c r="C96" s="27" t="str">
        <f>IF('Budget Adjustment'!D111="","",CONCATENATE(Dimensions!H$2,LEFT('Budget Adjustment'!D111,5)))</f>
        <v/>
      </c>
      <c r="D96" s="27" t="str">
        <f>IF('Budget Adjustment'!E111="","",CONCATENATE(Dimensions!I$2,LEFT('Budget Adjustment'!E111,6)))</f>
        <v/>
      </c>
      <c r="E96" s="27" t="str">
        <f>IF('Budget Adjustment'!F111="","",LEFT('Budget Adjustment'!F111,5))</f>
        <v/>
      </c>
      <c r="F96" s="27" t="str">
        <f>IF('Budget Adjustment'!G111="","",CONCATENATE(Dimensions!K$2,LEFT('Budget Adjustment'!G111,3)))</f>
        <v/>
      </c>
      <c r="G96" s="27" t="str">
        <f>IF('Budget Adjustment'!B111="","","Upload Line Item")</f>
        <v/>
      </c>
      <c r="H96" s="27"/>
      <c r="I96" s="27"/>
      <c r="J96" s="27"/>
      <c r="K96" s="27"/>
      <c r="L96" s="27"/>
      <c r="M96" s="27"/>
      <c r="N96" s="27"/>
      <c r="O96" s="27"/>
      <c r="P96" s="27"/>
      <c r="Q96" s="27"/>
      <c r="R96" s="27"/>
      <c r="S96" s="27"/>
      <c r="T96" s="27"/>
    </row>
    <row r="97" spans="1:20" x14ac:dyDescent="0.35">
      <c r="A97" s="27" t="str">
        <f>IF('Budget Adjustment'!B112="","",CONCATENATE(Dimensions!F$2,LEFT('Budget Adjustment'!B112,2)))</f>
        <v/>
      </c>
      <c r="B97" s="27" t="str">
        <f>IF('Budget Adjustment'!C112="","",CONCATENATE(Dimensions!G$2,LEFT('Budget Adjustment'!C112,4)))</f>
        <v/>
      </c>
      <c r="C97" s="27" t="str">
        <f>IF('Budget Adjustment'!D112="","",CONCATENATE(Dimensions!H$2,LEFT('Budget Adjustment'!D112,5)))</f>
        <v/>
      </c>
      <c r="D97" s="27" t="str">
        <f>IF('Budget Adjustment'!E112="","",CONCATENATE(Dimensions!I$2,LEFT('Budget Adjustment'!E112,6)))</f>
        <v/>
      </c>
      <c r="E97" s="27" t="str">
        <f>IF('Budget Adjustment'!F112="","",LEFT('Budget Adjustment'!F112,5))</f>
        <v/>
      </c>
      <c r="F97" s="27" t="str">
        <f>IF('Budget Adjustment'!G112="","",CONCATENATE(Dimensions!K$2,LEFT('Budget Adjustment'!G112,3)))</f>
        <v/>
      </c>
      <c r="G97" s="27" t="str">
        <f>IF('Budget Adjustment'!B112="","","Upload Line Item")</f>
        <v/>
      </c>
      <c r="H97" s="27"/>
      <c r="I97" s="27"/>
      <c r="J97" s="27"/>
      <c r="K97" s="27"/>
      <c r="L97" s="27"/>
      <c r="M97" s="27"/>
      <c r="N97" s="27"/>
      <c r="O97" s="27"/>
      <c r="P97" s="27"/>
      <c r="Q97" s="27"/>
      <c r="R97" s="27"/>
      <c r="S97" s="27"/>
      <c r="T97" s="27"/>
    </row>
    <row r="98" spans="1:20" x14ac:dyDescent="0.35">
      <c r="A98" s="27" t="str">
        <f>IF('Budget Adjustment'!B113="","",CONCATENATE(Dimensions!F$2,LEFT('Budget Adjustment'!B113,2)))</f>
        <v/>
      </c>
      <c r="B98" s="27" t="str">
        <f>IF('Budget Adjustment'!C113="","",CONCATENATE(Dimensions!G$2,LEFT('Budget Adjustment'!C113,4)))</f>
        <v/>
      </c>
      <c r="C98" s="27" t="str">
        <f>IF('Budget Adjustment'!D113="","",CONCATENATE(Dimensions!H$2,LEFT('Budget Adjustment'!D113,5)))</f>
        <v/>
      </c>
      <c r="D98" s="27" t="str">
        <f>IF('Budget Adjustment'!E113="","",CONCATENATE(Dimensions!I$2,LEFT('Budget Adjustment'!E113,6)))</f>
        <v/>
      </c>
      <c r="E98" s="27" t="str">
        <f>IF('Budget Adjustment'!F113="","",LEFT('Budget Adjustment'!F113,5))</f>
        <v/>
      </c>
      <c r="F98" s="27" t="str">
        <f>IF('Budget Adjustment'!G113="","",CONCATENATE(Dimensions!K$2,LEFT('Budget Adjustment'!G113,3)))</f>
        <v/>
      </c>
      <c r="G98" s="27" t="str">
        <f>IF('Budget Adjustment'!B113="","","Upload Line Item")</f>
        <v/>
      </c>
      <c r="H98" s="27"/>
      <c r="I98" s="27"/>
      <c r="J98" s="27"/>
      <c r="K98" s="27"/>
      <c r="L98" s="27"/>
      <c r="M98" s="27"/>
      <c r="N98" s="27"/>
      <c r="O98" s="27"/>
      <c r="P98" s="27"/>
      <c r="Q98" s="27"/>
      <c r="R98" s="27"/>
      <c r="S98" s="27"/>
      <c r="T98" s="27"/>
    </row>
    <row r="99" spans="1:20" x14ac:dyDescent="0.35">
      <c r="A99" s="27" t="str">
        <f>IF('Budget Adjustment'!B114="","",CONCATENATE(Dimensions!F$2,LEFT('Budget Adjustment'!B114,2)))</f>
        <v/>
      </c>
      <c r="B99" s="27" t="str">
        <f>IF('Budget Adjustment'!C114="","",CONCATENATE(Dimensions!G$2,LEFT('Budget Adjustment'!C114,4)))</f>
        <v/>
      </c>
      <c r="C99" s="27" t="str">
        <f>IF('Budget Adjustment'!D114="","",CONCATENATE(Dimensions!H$2,LEFT('Budget Adjustment'!D114,5)))</f>
        <v/>
      </c>
      <c r="D99" s="27" t="str">
        <f>IF('Budget Adjustment'!E114="","",CONCATENATE(Dimensions!I$2,LEFT('Budget Adjustment'!E114,6)))</f>
        <v/>
      </c>
      <c r="E99" s="27" t="str">
        <f>IF('Budget Adjustment'!F114="","",LEFT('Budget Adjustment'!F114,5))</f>
        <v/>
      </c>
      <c r="F99" s="27" t="str">
        <f>IF('Budget Adjustment'!G114="","",CONCATENATE(Dimensions!K$2,LEFT('Budget Adjustment'!G114,3)))</f>
        <v/>
      </c>
      <c r="G99" s="27" t="str">
        <f>IF('Budget Adjustment'!B114="","","Upload Line Item")</f>
        <v/>
      </c>
      <c r="H99" s="27"/>
      <c r="I99" s="27"/>
      <c r="J99" s="27"/>
      <c r="K99" s="27"/>
      <c r="L99" s="27"/>
      <c r="M99" s="27"/>
      <c r="N99" s="27"/>
      <c r="O99" s="27"/>
      <c r="P99" s="27"/>
      <c r="Q99" s="27"/>
      <c r="R99" s="27"/>
      <c r="S99" s="27"/>
      <c r="T99" s="27"/>
    </row>
    <row r="100" spans="1:20" x14ac:dyDescent="0.35">
      <c r="A100" s="27" t="str">
        <f>IF('Budget Adjustment'!B115="","",CONCATENATE(Dimensions!F$2,LEFT('Budget Adjustment'!B115,2)))</f>
        <v/>
      </c>
      <c r="B100" s="27" t="str">
        <f>IF('Budget Adjustment'!C115="","",CONCATENATE(Dimensions!G$2,LEFT('Budget Adjustment'!C115,4)))</f>
        <v/>
      </c>
      <c r="C100" s="27" t="str">
        <f>IF('Budget Adjustment'!D115="","",CONCATENATE(Dimensions!H$2,LEFT('Budget Adjustment'!D115,5)))</f>
        <v/>
      </c>
      <c r="D100" s="27" t="str">
        <f>IF('Budget Adjustment'!E115="","",CONCATENATE(Dimensions!I$2,LEFT('Budget Adjustment'!E115,6)))</f>
        <v/>
      </c>
      <c r="E100" s="27" t="str">
        <f>IF('Budget Adjustment'!F115="","",LEFT('Budget Adjustment'!F115,5))</f>
        <v/>
      </c>
      <c r="F100" s="27" t="str">
        <f>IF('Budget Adjustment'!G115="","",CONCATENATE(Dimensions!K$2,LEFT('Budget Adjustment'!G115,3)))</f>
        <v/>
      </c>
      <c r="G100" s="27" t="str">
        <f>IF('Budget Adjustment'!B115="","","Upload Line Item")</f>
        <v/>
      </c>
      <c r="H100" s="27"/>
      <c r="I100" s="27"/>
      <c r="J100" s="27"/>
      <c r="K100" s="27"/>
      <c r="L100" s="27"/>
      <c r="M100" s="27"/>
      <c r="N100" s="27"/>
      <c r="O100" s="27"/>
      <c r="P100" s="27"/>
      <c r="Q100" s="27"/>
      <c r="R100" s="27"/>
      <c r="S100" s="27"/>
      <c r="T100" s="27"/>
    </row>
    <row r="101" spans="1:20" x14ac:dyDescent="0.35">
      <c r="A101" s="27" t="str">
        <f>IF('Budget Adjustment'!B116="","",CONCATENATE(Dimensions!F$2,LEFT('Budget Adjustment'!B116,2)))</f>
        <v/>
      </c>
      <c r="B101" s="27" t="str">
        <f>IF('Budget Adjustment'!C116="","",CONCATENATE(Dimensions!G$2,LEFT('Budget Adjustment'!C116,4)))</f>
        <v/>
      </c>
      <c r="C101" s="27" t="str">
        <f>IF('Budget Adjustment'!D116="","",CONCATENATE(Dimensions!H$2,LEFT('Budget Adjustment'!D116,5)))</f>
        <v/>
      </c>
      <c r="D101" s="27" t="str">
        <f>IF('Budget Adjustment'!E116="","",CONCATENATE(Dimensions!I$2,LEFT('Budget Adjustment'!E116,6)))</f>
        <v/>
      </c>
      <c r="E101" s="27" t="str">
        <f>IF('Budget Adjustment'!F116="","",LEFT('Budget Adjustment'!F116,5))</f>
        <v/>
      </c>
      <c r="F101" s="27" t="str">
        <f>IF('Budget Adjustment'!G116="","",CONCATENATE(Dimensions!K$2,LEFT('Budget Adjustment'!G116,3)))</f>
        <v/>
      </c>
      <c r="G101" s="27" t="str">
        <f>IF('Budget Adjustment'!B116="","","Upload Line Item")</f>
        <v/>
      </c>
      <c r="H101" s="27"/>
      <c r="I101" s="27"/>
      <c r="J101" s="27"/>
      <c r="K101" s="27"/>
      <c r="L101" s="27"/>
      <c r="M101" s="27"/>
      <c r="N101" s="27"/>
      <c r="O101" s="27"/>
      <c r="P101" s="27"/>
      <c r="Q101" s="27"/>
      <c r="R101" s="27"/>
      <c r="S101" s="27"/>
      <c r="T101" s="27"/>
    </row>
    <row r="102" spans="1:20" x14ac:dyDescent="0.35">
      <c r="A102" s="27" t="str">
        <f>IF('Budget Adjustment'!B117="","",CONCATENATE(Dimensions!F$2,LEFT('Budget Adjustment'!B117,2)))</f>
        <v/>
      </c>
      <c r="B102" s="27" t="str">
        <f>IF('Budget Adjustment'!C117="","",CONCATENATE(Dimensions!G$2,LEFT('Budget Adjustment'!C117,4)))</f>
        <v/>
      </c>
      <c r="C102" s="27" t="str">
        <f>IF('Budget Adjustment'!D117="","",CONCATENATE(Dimensions!H$2,LEFT('Budget Adjustment'!D117,5)))</f>
        <v/>
      </c>
      <c r="D102" s="27" t="str">
        <f>IF('Budget Adjustment'!E117="","",CONCATENATE(Dimensions!I$2,LEFT('Budget Adjustment'!E117,6)))</f>
        <v/>
      </c>
      <c r="E102" s="27" t="str">
        <f>IF('Budget Adjustment'!F117="","",LEFT('Budget Adjustment'!F117,5))</f>
        <v/>
      </c>
      <c r="F102" s="27" t="str">
        <f>IF('Budget Adjustment'!G117="","",CONCATENATE(Dimensions!K$2,LEFT('Budget Adjustment'!G117,3)))</f>
        <v/>
      </c>
      <c r="G102" s="27" t="str">
        <f>IF('Budget Adjustment'!B117="","","Upload Line Item")</f>
        <v/>
      </c>
      <c r="H102" s="27"/>
      <c r="I102" s="27"/>
      <c r="J102" s="27"/>
      <c r="K102" s="27"/>
      <c r="L102" s="27"/>
      <c r="M102" s="27"/>
      <c r="N102" s="27"/>
      <c r="O102" s="27"/>
      <c r="P102" s="27"/>
      <c r="Q102" s="27"/>
      <c r="R102" s="27"/>
      <c r="S102" s="27"/>
      <c r="T102" s="27"/>
    </row>
    <row r="103" spans="1:20" x14ac:dyDescent="0.35">
      <c r="A103" s="27" t="str">
        <f>IF('Budget Adjustment'!B118="","",CONCATENATE(Dimensions!F$2,LEFT('Budget Adjustment'!B118,2)))</f>
        <v/>
      </c>
      <c r="B103" s="27" t="str">
        <f>IF('Budget Adjustment'!C118="","",CONCATENATE(Dimensions!G$2,LEFT('Budget Adjustment'!C118,4)))</f>
        <v/>
      </c>
      <c r="C103" s="27" t="str">
        <f>IF('Budget Adjustment'!D118="","",CONCATENATE(Dimensions!H$2,LEFT('Budget Adjustment'!D118,5)))</f>
        <v/>
      </c>
      <c r="D103" s="27" t="str">
        <f>IF('Budget Adjustment'!E118="","",CONCATENATE(Dimensions!I$2,LEFT('Budget Adjustment'!E118,6)))</f>
        <v/>
      </c>
      <c r="E103" s="27" t="str">
        <f>IF('Budget Adjustment'!F118="","",LEFT('Budget Adjustment'!F118,5))</f>
        <v/>
      </c>
      <c r="F103" s="27" t="str">
        <f>IF('Budget Adjustment'!G118="","",CONCATENATE(Dimensions!K$2,LEFT('Budget Adjustment'!G118,3)))</f>
        <v/>
      </c>
      <c r="G103" s="27" t="str">
        <f>IF('Budget Adjustment'!B118="","","Upload Line Item")</f>
        <v/>
      </c>
      <c r="H103" s="27"/>
      <c r="I103" s="27"/>
      <c r="J103" s="27"/>
      <c r="K103" s="27"/>
      <c r="L103" s="27"/>
      <c r="M103" s="27"/>
      <c r="N103" s="27"/>
      <c r="O103" s="27"/>
      <c r="P103" s="27"/>
      <c r="Q103" s="27"/>
      <c r="R103" s="27"/>
      <c r="S103" s="27"/>
      <c r="T103" s="27"/>
    </row>
    <row r="104" spans="1:20" x14ac:dyDescent="0.35">
      <c r="A104" s="27" t="str">
        <f>IF('Budget Adjustment'!B119="","",CONCATENATE(Dimensions!F$2,LEFT('Budget Adjustment'!B119,2)))</f>
        <v/>
      </c>
      <c r="B104" s="27" t="str">
        <f>IF('Budget Adjustment'!C119="","",CONCATENATE(Dimensions!G$2,LEFT('Budget Adjustment'!C119,4)))</f>
        <v/>
      </c>
      <c r="C104" s="27" t="str">
        <f>IF('Budget Adjustment'!D119="","",CONCATENATE(Dimensions!H$2,LEFT('Budget Adjustment'!D119,5)))</f>
        <v/>
      </c>
      <c r="D104" s="27" t="str">
        <f>IF('Budget Adjustment'!E119="","",CONCATENATE(Dimensions!I$2,LEFT('Budget Adjustment'!E119,6)))</f>
        <v/>
      </c>
      <c r="E104" s="27" t="str">
        <f>IF('Budget Adjustment'!F119="","",LEFT('Budget Adjustment'!F119,5))</f>
        <v/>
      </c>
      <c r="F104" s="27" t="str">
        <f>IF('Budget Adjustment'!G119="","",CONCATENATE(Dimensions!K$2,LEFT('Budget Adjustment'!G119,3)))</f>
        <v/>
      </c>
      <c r="G104" s="27" t="str">
        <f>IF('Budget Adjustment'!B119="","","Upload Line Item")</f>
        <v/>
      </c>
      <c r="H104" s="27"/>
      <c r="I104" s="27"/>
      <c r="J104" s="27"/>
      <c r="K104" s="27"/>
      <c r="L104" s="27"/>
      <c r="M104" s="27"/>
      <c r="N104" s="27"/>
      <c r="O104" s="27"/>
      <c r="P104" s="27"/>
      <c r="Q104" s="27"/>
      <c r="R104" s="27"/>
      <c r="S104" s="27"/>
      <c r="T104" s="27"/>
    </row>
    <row r="105" spans="1:20" x14ac:dyDescent="0.35">
      <c r="A105" s="27" t="str">
        <f>IF('Budget Adjustment'!B120="","",CONCATENATE(Dimensions!F$2,LEFT('Budget Adjustment'!B120,2)))</f>
        <v/>
      </c>
      <c r="B105" s="27" t="str">
        <f>IF('Budget Adjustment'!C120="","",CONCATENATE(Dimensions!G$2,LEFT('Budget Adjustment'!C120,4)))</f>
        <v/>
      </c>
      <c r="C105" s="27" t="str">
        <f>IF('Budget Adjustment'!D120="","",CONCATENATE(Dimensions!H$2,LEFT('Budget Adjustment'!D120,5)))</f>
        <v/>
      </c>
      <c r="D105" s="27" t="str">
        <f>IF('Budget Adjustment'!E120="","",CONCATENATE(Dimensions!I$2,LEFT('Budget Adjustment'!E120,6)))</f>
        <v/>
      </c>
      <c r="E105" s="27" t="str">
        <f>IF('Budget Adjustment'!F120="","",LEFT('Budget Adjustment'!F120,5))</f>
        <v/>
      </c>
      <c r="F105" s="27" t="str">
        <f>IF('Budget Adjustment'!G120="","",CONCATENATE(Dimensions!K$2,LEFT('Budget Adjustment'!G120,3)))</f>
        <v/>
      </c>
      <c r="G105" s="27" t="str">
        <f>IF('Budget Adjustment'!B120="","","Upload Line Item")</f>
        <v/>
      </c>
      <c r="H105" s="27"/>
      <c r="I105" s="27"/>
      <c r="J105" s="27"/>
      <c r="K105" s="27"/>
      <c r="L105" s="27"/>
      <c r="M105" s="27"/>
      <c r="N105" s="27"/>
      <c r="O105" s="27"/>
      <c r="P105" s="27"/>
      <c r="Q105" s="27"/>
      <c r="R105" s="27"/>
      <c r="S105" s="27"/>
      <c r="T105" s="27"/>
    </row>
  </sheetData>
  <pageMargins left="0.7" right="0.7" top="0.75" bottom="0.75" header="0.3" footer="0.3"/>
  <pageSetup orientation="portrait" horizontalDpi="0" verticalDpi="0"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5"/>
  <sheetViews>
    <sheetView workbookViewId="0"/>
  </sheetViews>
  <sheetFormatPr defaultRowHeight="14.5" x14ac:dyDescent="0.35"/>
  <cols>
    <col min="1" max="1" width="5" customWidth="1"/>
    <col min="2" max="2" width="7.26953125" customWidth="1"/>
    <col min="3" max="3" width="8.26953125" customWidth="1"/>
    <col min="4" max="4" width="8.7265625" customWidth="1"/>
    <col min="5" max="5" width="6" customWidth="1"/>
    <col min="6" max="6" width="6.54296875" customWidth="1"/>
    <col min="7" max="7" width="16.26953125" customWidth="1"/>
    <col min="8" max="8" width="20.26953125" bestFit="1" customWidth="1"/>
    <col min="9" max="20" width="10.7265625" customWidth="1"/>
  </cols>
  <sheetData>
    <row r="1" spans="1:20" x14ac:dyDescent="0.35">
      <c r="A1" s="44" t="str">
        <f>IF('Budget Adjustment'!I18="Out of balance","DO NOT UPLOAD, ENTRY NOT IN BALANCE","")</f>
        <v/>
      </c>
      <c r="B1" s="28"/>
      <c r="C1" s="28"/>
      <c r="D1" s="28"/>
      <c r="E1" s="28"/>
      <c r="F1" s="28"/>
      <c r="G1" s="28"/>
      <c r="H1" s="28" t="str">
        <f>I1</f>
        <v>Type</v>
      </c>
      <c r="I1" s="28" t="str">
        <f>'Budget Adjustment'!C6:C6</f>
        <v>Type</v>
      </c>
      <c r="J1" s="28" t="str">
        <f t="shared" ref="J1:T1" si="0">I1</f>
        <v>Type</v>
      </c>
      <c r="K1" s="28" t="str">
        <f t="shared" si="0"/>
        <v>Type</v>
      </c>
      <c r="L1" s="28" t="str">
        <f t="shared" si="0"/>
        <v>Type</v>
      </c>
      <c r="M1" s="28" t="str">
        <f t="shared" si="0"/>
        <v>Type</v>
      </c>
      <c r="N1" s="28" t="str">
        <f t="shared" si="0"/>
        <v>Type</v>
      </c>
      <c r="O1" s="28" t="str">
        <f t="shared" si="0"/>
        <v>Type</v>
      </c>
      <c r="P1" s="28" t="str">
        <f t="shared" si="0"/>
        <v>Type</v>
      </c>
      <c r="Q1" s="28" t="str">
        <f t="shared" si="0"/>
        <v>Type</v>
      </c>
      <c r="R1" s="28" t="str">
        <f t="shared" si="0"/>
        <v>Type</v>
      </c>
      <c r="S1" s="28" t="str">
        <f t="shared" si="0"/>
        <v>Type</v>
      </c>
      <c r="T1" s="28" t="str">
        <f t="shared" si="0"/>
        <v>Type</v>
      </c>
    </row>
    <row r="2" spans="1:20" x14ac:dyDescent="0.35">
      <c r="A2" s="28" t="str">
        <f>IF(COUNTIF('Budget Adjustment'!M20:M120,"X")&gt;0,"DO NOT UPLOAD, MISSING PERIOD","")</f>
        <v/>
      </c>
      <c r="B2" s="28"/>
      <c r="C2" s="28"/>
      <c r="D2" s="28"/>
      <c r="E2" s="28"/>
      <c r="F2" s="28"/>
      <c r="G2" s="28"/>
      <c r="H2" s="28" t="str">
        <f>I2</f>
        <v>Adj Budget</v>
      </c>
      <c r="I2" s="28" t="str">
        <f>'Budget Adjustment'!I6:I6</f>
        <v>Adj Budget</v>
      </c>
      <c r="J2" s="28" t="str">
        <f t="shared" ref="J2:T2" si="1">I2</f>
        <v>Adj Budget</v>
      </c>
      <c r="K2" s="28" t="str">
        <f t="shared" si="1"/>
        <v>Adj Budget</v>
      </c>
      <c r="L2" s="28" t="str">
        <f t="shared" si="1"/>
        <v>Adj Budget</v>
      </c>
      <c r="M2" s="28" t="str">
        <f t="shared" si="1"/>
        <v>Adj Budget</v>
      </c>
      <c r="N2" s="28" t="str">
        <f t="shared" si="1"/>
        <v>Adj Budget</v>
      </c>
      <c r="O2" s="28" t="str">
        <f t="shared" si="1"/>
        <v>Adj Budget</v>
      </c>
      <c r="P2" s="28" t="str">
        <f t="shared" si="1"/>
        <v>Adj Budget</v>
      </c>
      <c r="Q2" s="28" t="str">
        <f t="shared" si="1"/>
        <v>Adj Budget</v>
      </c>
      <c r="R2" s="28" t="str">
        <f t="shared" si="1"/>
        <v>Adj Budget</v>
      </c>
      <c r="S2" s="28" t="str">
        <f t="shared" si="1"/>
        <v>Adj Budget</v>
      </c>
      <c r="T2" s="28" t="str">
        <f t="shared" si="1"/>
        <v>Adj Budget</v>
      </c>
    </row>
    <row r="3" spans="1:20" x14ac:dyDescent="0.35">
      <c r="A3" s="28"/>
      <c r="B3" s="28"/>
      <c r="C3" s="28"/>
      <c r="D3" s="28"/>
      <c r="E3" s="28"/>
      <c r="F3" s="28"/>
      <c r="G3" s="28"/>
      <c r="H3" s="28" t="str">
        <f>I3</f>
        <v>Active</v>
      </c>
      <c r="I3" s="28" t="str">
        <f>'Budget Adjustment'!I7:I7</f>
        <v>Active</v>
      </c>
      <c r="J3" s="28" t="str">
        <f t="shared" ref="J3:T3" si="2">I3</f>
        <v>Active</v>
      </c>
      <c r="K3" s="28" t="str">
        <f t="shared" si="2"/>
        <v>Active</v>
      </c>
      <c r="L3" s="28" t="str">
        <f t="shared" si="2"/>
        <v>Active</v>
      </c>
      <c r="M3" s="28" t="str">
        <f t="shared" si="2"/>
        <v>Active</v>
      </c>
      <c r="N3" s="28" t="str">
        <f t="shared" si="2"/>
        <v>Active</v>
      </c>
      <c r="O3" s="28" t="str">
        <f t="shared" si="2"/>
        <v>Active</v>
      </c>
      <c r="P3" s="28" t="str">
        <f t="shared" si="2"/>
        <v>Active</v>
      </c>
      <c r="Q3" s="28" t="str">
        <f t="shared" si="2"/>
        <v>Active</v>
      </c>
      <c r="R3" s="28" t="str">
        <f t="shared" si="2"/>
        <v>Active</v>
      </c>
      <c r="S3" s="28" t="str">
        <f t="shared" si="2"/>
        <v>Active</v>
      </c>
      <c r="T3" s="28" t="str">
        <f t="shared" si="2"/>
        <v>Active</v>
      </c>
    </row>
    <row r="4" spans="1:20" x14ac:dyDescent="0.35">
      <c r="A4" s="28"/>
      <c r="B4" s="28"/>
      <c r="C4" s="28"/>
      <c r="D4" s="28"/>
      <c r="E4" s="28"/>
      <c r="F4" s="28"/>
      <c r="G4" s="28"/>
      <c r="H4" s="28" t="str">
        <f>I4</f>
        <v>FY23</v>
      </c>
      <c r="I4" s="28" t="str">
        <f>LEFT('Budget Adjustment'!I8:I8,4)</f>
        <v>FY23</v>
      </c>
      <c r="J4" s="28" t="str">
        <f t="shared" ref="J4:T4" si="3">I4</f>
        <v>FY23</v>
      </c>
      <c r="K4" s="28" t="str">
        <f t="shared" si="3"/>
        <v>FY23</v>
      </c>
      <c r="L4" s="28" t="str">
        <f t="shared" si="3"/>
        <v>FY23</v>
      </c>
      <c r="M4" s="28" t="str">
        <f t="shared" si="3"/>
        <v>FY23</v>
      </c>
      <c r="N4" s="28" t="str">
        <f t="shared" si="3"/>
        <v>FY23</v>
      </c>
      <c r="O4" s="28" t="str">
        <f t="shared" si="3"/>
        <v>FY23</v>
      </c>
      <c r="P4" s="28" t="str">
        <f t="shared" si="3"/>
        <v>FY23</v>
      </c>
      <c r="Q4" s="28" t="str">
        <f t="shared" si="3"/>
        <v>FY23</v>
      </c>
      <c r="R4" s="28" t="str">
        <f t="shared" si="3"/>
        <v>FY23</v>
      </c>
      <c r="S4" s="28" t="str">
        <f t="shared" si="3"/>
        <v>FY23</v>
      </c>
      <c r="T4" s="28" t="str">
        <f t="shared" si="3"/>
        <v>FY23</v>
      </c>
    </row>
    <row r="5" spans="1:20" x14ac:dyDescent="0.35">
      <c r="A5" s="28"/>
      <c r="B5" s="28"/>
      <c r="C5" s="28"/>
      <c r="D5" s="28"/>
      <c r="E5" s="28"/>
      <c r="F5" s="28"/>
      <c r="G5" s="28"/>
      <c r="H5" s="29" t="s">
        <v>1348</v>
      </c>
      <c r="I5" s="29" t="s">
        <v>19</v>
      </c>
      <c r="J5" s="29" t="s">
        <v>20</v>
      </c>
      <c r="K5" s="29" t="s">
        <v>21</v>
      </c>
      <c r="L5" s="29" t="s">
        <v>22</v>
      </c>
      <c r="M5" s="29" t="s">
        <v>23</v>
      </c>
      <c r="N5" s="29" t="s">
        <v>24</v>
      </c>
      <c r="O5" s="29" t="s">
        <v>25</v>
      </c>
      <c r="P5" s="29" t="s">
        <v>26</v>
      </c>
      <c r="Q5" s="29" t="s">
        <v>27</v>
      </c>
      <c r="R5" s="29" t="s">
        <v>28</v>
      </c>
      <c r="S5" s="29" t="s">
        <v>29</v>
      </c>
      <c r="T5" s="29" t="s">
        <v>30</v>
      </c>
    </row>
    <row r="6" spans="1:20" x14ac:dyDescent="0.35">
      <c r="A6" s="27" t="str">
        <f>IF('Budget Adjustment'!B21="","",CONCATENATE(Dimensions!F$2,LEFT('Budget Adjustment'!B21,2)))</f>
        <v/>
      </c>
      <c r="B6" s="27" t="str">
        <f>IF('Budget Adjustment'!C21="","",CONCATENATE(Dimensions!G$2,LEFT('Budget Adjustment'!C21,4)))</f>
        <v/>
      </c>
      <c r="C6" s="27" t="str">
        <f>IF('Budget Adjustment'!D21="","",CONCATENATE(Dimensions!H$2,LEFT('Budget Adjustment'!D21,5)))</f>
        <v/>
      </c>
      <c r="D6" s="27" t="str">
        <f>IF('Budget Adjustment'!E21="","",CONCATENATE(Dimensions!I$2,LEFT('Budget Adjustment'!E21,6)))</f>
        <v/>
      </c>
      <c r="E6" s="27" t="str">
        <f>IF('Budget Adjustment'!F21="","",LEFT('Budget Adjustment'!F21,5))</f>
        <v/>
      </c>
      <c r="F6" s="27" t="str">
        <f>IF('Budget Adjustment'!G21="","",CONCATENATE(Dimensions!K$2,LEFT('Budget Adjustment'!G21,3)))</f>
        <v/>
      </c>
      <c r="G6" s="27" t="str">
        <f>IF('Budget Adjustment'!B21="","","Upload Line Item")</f>
        <v/>
      </c>
      <c r="H6" s="32" t="str">
        <f>IF('Budget Adjustment'!B21="","",CONCATENATE('Budget Adjustment'!$C$5," (",'Budget Adjustment'!$I$5,"): ",'Budget Adjustment'!K21))</f>
        <v/>
      </c>
      <c r="I6" s="27" t="str">
        <f>IF(AND('Budget Adjustment'!$I21="",'Budget Adjustment'!$J21=""),"",IF('Budget Adjustment'!$H21=I$5,('Budget Adjustment'!$I21-'Budget Adjustment'!$J21)*VLOOKUP(_xlfn.NUMBERVALUE($E6),Accounts!$A$4:$B$9,2,TRUE),IF('Budget Adjustment'!$H21=Dimensions!$E$5,('Budget Adjustment'!$I21-'Budget Adjustment'!$J21)/12*VLOOKUP(_xlfn.NUMBERVALUE($E6),Accounts!$A$4:$B$9,2,TRUE),0)))</f>
        <v/>
      </c>
      <c r="J6" s="27" t="str">
        <f>IF(AND('Budget Adjustment'!$I21="",'Budget Adjustment'!$J21=""),"",IF('Budget Adjustment'!$H21=J$5,('Budget Adjustment'!$I21-'Budget Adjustment'!$J21)*VLOOKUP(_xlfn.NUMBERVALUE($E6),Accounts!$A$4:$B$9,2,TRUE),IF('Budget Adjustment'!$H21=Dimensions!$E$5,('Budget Adjustment'!$I21-'Budget Adjustment'!$J21)/12*VLOOKUP(_xlfn.NUMBERVALUE($E6),Accounts!$A$4:$B$9,2,TRUE),0)))</f>
        <v/>
      </c>
      <c r="K6" s="27" t="str">
        <f>IF(AND('Budget Adjustment'!$I21="",'Budget Adjustment'!$J21=""),"",IF('Budget Adjustment'!$H21=K$5,('Budget Adjustment'!$I21-'Budget Adjustment'!$J21)*VLOOKUP(_xlfn.NUMBERVALUE($E6),Accounts!$A$4:$B$9,2,TRUE),IF('Budget Adjustment'!$H21=Dimensions!$E$5,('Budget Adjustment'!$I21-'Budget Adjustment'!$J21)/12*VLOOKUP(_xlfn.NUMBERVALUE($E6),Accounts!$A$4:$B$9,2,TRUE),0)))</f>
        <v/>
      </c>
      <c r="L6" s="27" t="str">
        <f>IF(AND('Budget Adjustment'!$I21="",'Budget Adjustment'!$J21=""),"",IF('Budget Adjustment'!$H21=L$5,('Budget Adjustment'!$I21-'Budget Adjustment'!$J21)*VLOOKUP(_xlfn.NUMBERVALUE($E6),Accounts!$A$4:$B$9,2,TRUE),IF('Budget Adjustment'!$H21=Dimensions!$E$5,('Budget Adjustment'!$I21-'Budget Adjustment'!$J21)/12*VLOOKUP(_xlfn.NUMBERVALUE($E6),Accounts!$A$4:$B$9,2,TRUE),0)))</f>
        <v/>
      </c>
      <c r="M6" s="27" t="str">
        <f>IF(AND('Budget Adjustment'!$I21="",'Budget Adjustment'!$J21=""),"",IF('Budget Adjustment'!$H21=M$5,('Budget Adjustment'!$I21-'Budget Adjustment'!$J21)*VLOOKUP(_xlfn.NUMBERVALUE($E6),Accounts!$A$4:$B$9,2,TRUE),IF('Budget Adjustment'!$H21=Dimensions!$E$5,('Budget Adjustment'!$I21-'Budget Adjustment'!$J21)/12*VLOOKUP(_xlfn.NUMBERVALUE($E6),Accounts!$A$4:$B$9,2,TRUE),0)))</f>
        <v/>
      </c>
      <c r="N6" s="27" t="str">
        <f>IF(AND('Budget Adjustment'!$I21="",'Budget Adjustment'!$J21=""),"",IF('Budget Adjustment'!$H21=N$5,('Budget Adjustment'!$I21-'Budget Adjustment'!$J21)*VLOOKUP(_xlfn.NUMBERVALUE($E6),Accounts!$A$4:$B$9,2,TRUE),IF('Budget Adjustment'!$H21=Dimensions!$E$5,('Budget Adjustment'!$I21-'Budget Adjustment'!$J21)/12*VLOOKUP(_xlfn.NUMBERVALUE($E6),Accounts!$A$4:$B$9,2,TRUE),0)))</f>
        <v/>
      </c>
      <c r="O6" s="27" t="str">
        <f>IF(AND('Budget Adjustment'!$I21="",'Budget Adjustment'!$J21=""),"",IF('Budget Adjustment'!$H21=O$5,('Budget Adjustment'!$I21-'Budget Adjustment'!$J21)*VLOOKUP(_xlfn.NUMBERVALUE($E6),Accounts!$A$4:$B$9,2,TRUE),IF('Budget Adjustment'!$H21=Dimensions!$E$5,('Budget Adjustment'!$I21-'Budget Adjustment'!$J21)/12*VLOOKUP(_xlfn.NUMBERVALUE($E6),Accounts!$A$4:$B$9,2,TRUE),0)))</f>
        <v/>
      </c>
      <c r="P6" s="27" t="str">
        <f>IF(AND('Budget Adjustment'!$I21="",'Budget Adjustment'!$J21=""),"",IF('Budget Adjustment'!$H21=P$5,('Budget Adjustment'!$I21-'Budget Adjustment'!$J21)*VLOOKUP(_xlfn.NUMBERVALUE($E6),Accounts!$A$4:$B$9,2,TRUE),IF('Budget Adjustment'!$H21=Dimensions!$E$5,('Budget Adjustment'!$I21-'Budget Adjustment'!$J21)/12*VLOOKUP(_xlfn.NUMBERVALUE($E6),Accounts!$A$4:$B$9,2,TRUE),0)))</f>
        <v/>
      </c>
      <c r="Q6" s="27" t="str">
        <f>IF(AND('Budget Adjustment'!$I21="",'Budget Adjustment'!$J21=""),"",IF('Budget Adjustment'!$H21=Q$5,('Budget Adjustment'!$I21-'Budget Adjustment'!$J21)*VLOOKUP(_xlfn.NUMBERVALUE($E6),Accounts!$A$4:$B$9,2,TRUE),IF('Budget Adjustment'!$H21=Dimensions!$E$5,('Budget Adjustment'!$I21-'Budget Adjustment'!$J21)/12*VLOOKUP(_xlfn.NUMBERVALUE($E6),Accounts!$A$4:$B$9,2,TRUE),0)))</f>
        <v/>
      </c>
      <c r="R6" s="27" t="str">
        <f>IF(AND('Budget Adjustment'!$I21="",'Budget Adjustment'!$J21=""),"",IF('Budget Adjustment'!$H21=R$5,('Budget Adjustment'!$I21-'Budget Adjustment'!$J21)*VLOOKUP(_xlfn.NUMBERVALUE($E6),Accounts!$A$4:$B$9,2,TRUE),IF('Budget Adjustment'!$H21=Dimensions!$E$5,('Budget Adjustment'!$I21-'Budget Adjustment'!$J21)/12*VLOOKUP(_xlfn.NUMBERVALUE($E6),Accounts!$A$4:$B$9,2,TRUE),0)))</f>
        <v/>
      </c>
      <c r="S6" s="27" t="str">
        <f>IF(AND('Budget Adjustment'!$I21="",'Budget Adjustment'!$J21=""),"",IF('Budget Adjustment'!$H21=S$5,('Budget Adjustment'!$I21-'Budget Adjustment'!$J21)*VLOOKUP(_xlfn.NUMBERVALUE($E6),Accounts!$A$4:$B$9,2,TRUE),IF('Budget Adjustment'!$H21=Dimensions!$E$5,('Budget Adjustment'!$I21-'Budget Adjustment'!$J21)/12*VLOOKUP(_xlfn.NUMBERVALUE($E6),Accounts!$A$4:$B$9,2,TRUE),0)))</f>
        <v/>
      </c>
      <c r="T6" s="27" t="str">
        <f>IF(AND('Budget Adjustment'!$I21="",'Budget Adjustment'!$J21=""),"",IF('Budget Adjustment'!$H21=T$5,('Budget Adjustment'!$I21-'Budget Adjustment'!$J21)*VLOOKUP(_xlfn.NUMBERVALUE($E6),Accounts!$A$4:$B$9,2,TRUE),IF('Budget Adjustment'!$H21=Dimensions!$E$5,('Budget Adjustment'!$I21-'Budget Adjustment'!$J21)/12*VLOOKUP(_xlfn.NUMBERVALUE($E6),Accounts!$A$4:$B$9,2,TRUE),0)))</f>
        <v/>
      </c>
    </row>
    <row r="7" spans="1:20" x14ac:dyDescent="0.35">
      <c r="A7" s="27" t="str">
        <f>IF('Budget Adjustment'!B22="","",CONCATENATE(Dimensions!F$2,LEFT('Budget Adjustment'!B22,2)))</f>
        <v/>
      </c>
      <c r="B7" s="27" t="str">
        <f>IF('Budget Adjustment'!C22="","",CONCATENATE(Dimensions!G$2,LEFT('Budget Adjustment'!C22,4)))</f>
        <v/>
      </c>
      <c r="C7" s="27" t="str">
        <f>IF('Budget Adjustment'!D22="","",CONCATENATE(Dimensions!H$2,LEFT('Budget Adjustment'!D22,5)))</f>
        <v/>
      </c>
      <c r="D7" s="27" t="str">
        <f>IF('Budget Adjustment'!E22="","",CONCATENATE(Dimensions!I$2,LEFT('Budget Adjustment'!E22,6)))</f>
        <v/>
      </c>
      <c r="E7" s="27" t="str">
        <f>IF('Budget Adjustment'!F22="","",LEFT('Budget Adjustment'!F22,5))</f>
        <v/>
      </c>
      <c r="F7" s="27" t="str">
        <f>IF('Budget Adjustment'!G22="","",CONCATENATE(Dimensions!K$2,LEFT('Budget Adjustment'!G22,3)))</f>
        <v/>
      </c>
      <c r="G7" s="27" t="str">
        <f>IF('Budget Adjustment'!B22="","","Upload Line Item")</f>
        <v/>
      </c>
      <c r="H7" s="32" t="str">
        <f>IF('Budget Adjustment'!B22="","",CONCATENATE('Budget Adjustment'!$C$5," (",'Budget Adjustment'!$I$5,"): ",'Budget Adjustment'!K22))</f>
        <v/>
      </c>
      <c r="I7" s="27" t="str">
        <f>IF(AND('Budget Adjustment'!$I22="",'Budget Adjustment'!$J22=""),"",IF('Budget Adjustment'!$H22=I$5,('Budget Adjustment'!$I22-'Budget Adjustment'!$J22)*VLOOKUP(_xlfn.NUMBERVALUE($E7),Accounts!$A$4:$B$9,2,TRUE),IF('Budget Adjustment'!$H22=Dimensions!$E$5,('Budget Adjustment'!$I22-'Budget Adjustment'!$J22)/12*VLOOKUP(_xlfn.NUMBERVALUE($E7),Accounts!$A$4:$B$9,2,TRUE),0)))</f>
        <v/>
      </c>
      <c r="J7" s="27" t="str">
        <f>IF(AND('Budget Adjustment'!$I22="",'Budget Adjustment'!$J22=""),"",IF('Budget Adjustment'!$H22=J$5,('Budget Adjustment'!$I22-'Budget Adjustment'!$J22)*VLOOKUP(_xlfn.NUMBERVALUE($E7),Accounts!$A$4:$B$9,2,TRUE),IF('Budget Adjustment'!$H22=Dimensions!$E$5,('Budget Adjustment'!$I22-'Budget Adjustment'!$J22)/12*VLOOKUP(_xlfn.NUMBERVALUE($E7),Accounts!$A$4:$B$9,2,TRUE),0)))</f>
        <v/>
      </c>
      <c r="K7" s="27" t="str">
        <f>IF(AND('Budget Adjustment'!$I22="",'Budget Adjustment'!$J22=""),"",IF('Budget Adjustment'!$H22=K$5,('Budget Adjustment'!$I22-'Budget Adjustment'!$J22)*VLOOKUP(_xlfn.NUMBERVALUE($E7),Accounts!$A$4:$B$9,2,TRUE),IF('Budget Adjustment'!$H22=Dimensions!$E$5,('Budget Adjustment'!$I22-'Budget Adjustment'!$J22)/12*VLOOKUP(_xlfn.NUMBERVALUE($E7),Accounts!$A$4:$B$9,2,TRUE),0)))</f>
        <v/>
      </c>
      <c r="L7" s="27" t="str">
        <f>IF(AND('Budget Adjustment'!$I22="",'Budget Adjustment'!$J22=""),"",IF('Budget Adjustment'!$H22=L$5,('Budget Adjustment'!$I22-'Budget Adjustment'!$J22)*VLOOKUP(_xlfn.NUMBERVALUE($E7),Accounts!$A$4:$B$9,2,TRUE),IF('Budget Adjustment'!$H22=Dimensions!$E$5,('Budget Adjustment'!$I22-'Budget Adjustment'!$J22)/12*VLOOKUP(_xlfn.NUMBERVALUE($E7),Accounts!$A$4:$B$9,2,TRUE),0)))</f>
        <v/>
      </c>
      <c r="M7" s="27" t="str">
        <f>IF(AND('Budget Adjustment'!$I22="",'Budget Adjustment'!$J22=""),"",IF('Budget Adjustment'!$H22=M$5,('Budget Adjustment'!$I22-'Budget Adjustment'!$J22)*VLOOKUP(_xlfn.NUMBERVALUE($E7),Accounts!$A$4:$B$9,2,TRUE),IF('Budget Adjustment'!$H22=Dimensions!$E$5,('Budget Adjustment'!$I22-'Budget Adjustment'!$J22)/12*VLOOKUP(_xlfn.NUMBERVALUE($E7),Accounts!$A$4:$B$9,2,TRUE),0)))</f>
        <v/>
      </c>
      <c r="N7" s="27" t="str">
        <f>IF(AND('Budget Adjustment'!$I22="",'Budget Adjustment'!$J22=""),"",IF('Budget Adjustment'!$H22=N$5,('Budget Adjustment'!$I22-'Budget Adjustment'!$J22)*VLOOKUP(_xlfn.NUMBERVALUE($E7),Accounts!$A$4:$B$9,2,TRUE),IF('Budget Adjustment'!$H22=Dimensions!$E$5,('Budget Adjustment'!$I22-'Budget Adjustment'!$J22)/12*VLOOKUP(_xlfn.NUMBERVALUE($E7),Accounts!$A$4:$B$9,2,TRUE),0)))</f>
        <v/>
      </c>
      <c r="O7" s="27" t="str">
        <f>IF(AND('Budget Adjustment'!$I22="",'Budget Adjustment'!$J22=""),"",IF('Budget Adjustment'!$H22=O$5,('Budget Adjustment'!$I22-'Budget Adjustment'!$J22)*VLOOKUP(_xlfn.NUMBERVALUE($E7),Accounts!$A$4:$B$9,2,TRUE),IF('Budget Adjustment'!$H22=Dimensions!$E$5,('Budget Adjustment'!$I22-'Budget Adjustment'!$J22)/12*VLOOKUP(_xlfn.NUMBERVALUE($E7),Accounts!$A$4:$B$9,2,TRUE),0)))</f>
        <v/>
      </c>
      <c r="P7" s="27" t="str">
        <f>IF(AND('Budget Adjustment'!$I22="",'Budget Adjustment'!$J22=""),"",IF('Budget Adjustment'!$H22=P$5,('Budget Adjustment'!$I22-'Budget Adjustment'!$J22)*VLOOKUP(_xlfn.NUMBERVALUE($E7),Accounts!$A$4:$B$9,2,TRUE),IF('Budget Adjustment'!$H22=Dimensions!$E$5,('Budget Adjustment'!$I22-'Budget Adjustment'!$J22)/12*VLOOKUP(_xlfn.NUMBERVALUE($E7),Accounts!$A$4:$B$9,2,TRUE),0)))</f>
        <v/>
      </c>
      <c r="Q7" s="27" t="str">
        <f>IF(AND('Budget Adjustment'!$I22="",'Budget Adjustment'!$J22=""),"",IF('Budget Adjustment'!$H22=Q$5,('Budget Adjustment'!$I22-'Budget Adjustment'!$J22)*VLOOKUP(_xlfn.NUMBERVALUE($E7),Accounts!$A$4:$B$9,2,TRUE),IF('Budget Adjustment'!$H22=Dimensions!$E$5,('Budget Adjustment'!$I22-'Budget Adjustment'!$J22)/12*VLOOKUP(_xlfn.NUMBERVALUE($E7),Accounts!$A$4:$B$9,2,TRUE),0)))</f>
        <v/>
      </c>
      <c r="R7" s="27" t="str">
        <f>IF(AND('Budget Adjustment'!$I22="",'Budget Adjustment'!$J22=""),"",IF('Budget Adjustment'!$H22=R$5,('Budget Adjustment'!$I22-'Budget Adjustment'!$J22)*VLOOKUP(_xlfn.NUMBERVALUE($E7),Accounts!$A$4:$B$9,2,TRUE),IF('Budget Adjustment'!$H22=Dimensions!$E$5,('Budget Adjustment'!$I22-'Budget Adjustment'!$J22)/12*VLOOKUP(_xlfn.NUMBERVALUE($E7),Accounts!$A$4:$B$9,2,TRUE),0)))</f>
        <v/>
      </c>
      <c r="S7" s="27" t="str">
        <f>IF(AND('Budget Adjustment'!$I22="",'Budget Adjustment'!$J22=""),"",IF('Budget Adjustment'!$H22=S$5,('Budget Adjustment'!$I22-'Budget Adjustment'!$J22)*VLOOKUP(_xlfn.NUMBERVALUE($E7),Accounts!$A$4:$B$9,2,TRUE),IF('Budget Adjustment'!$H22=Dimensions!$E$5,('Budget Adjustment'!$I22-'Budget Adjustment'!$J22)/12*VLOOKUP(_xlfn.NUMBERVALUE($E7),Accounts!$A$4:$B$9,2,TRUE),0)))</f>
        <v/>
      </c>
      <c r="T7" s="27" t="str">
        <f>IF(AND('Budget Adjustment'!$I22="",'Budget Adjustment'!$J22=""),"",IF('Budget Adjustment'!$H22=T$5,('Budget Adjustment'!$I22-'Budget Adjustment'!$J22)*VLOOKUP(_xlfn.NUMBERVALUE($E7),Accounts!$A$4:$B$9,2,TRUE),IF('Budget Adjustment'!$H22=Dimensions!$E$5,('Budget Adjustment'!$I22-'Budget Adjustment'!$J22)/12*VLOOKUP(_xlfn.NUMBERVALUE($E7),Accounts!$A$4:$B$9,2,TRUE),0)))</f>
        <v/>
      </c>
    </row>
    <row r="8" spans="1:20" x14ac:dyDescent="0.35">
      <c r="A8" s="27" t="str">
        <f>IF('Budget Adjustment'!B23="","",CONCATENATE(Dimensions!F$2,LEFT('Budget Adjustment'!B23,2)))</f>
        <v/>
      </c>
      <c r="B8" s="27" t="str">
        <f>IF('Budget Adjustment'!C23="","",CONCATENATE(Dimensions!G$2,LEFT('Budget Adjustment'!C23,4)))</f>
        <v/>
      </c>
      <c r="C8" s="27" t="str">
        <f>IF('Budget Adjustment'!D23="","",CONCATENATE(Dimensions!H$2,LEFT('Budget Adjustment'!D23,5)))</f>
        <v/>
      </c>
      <c r="D8" s="27" t="str">
        <f>IF('Budget Adjustment'!E23="","",CONCATENATE(Dimensions!I$2,LEFT('Budget Adjustment'!E23,6)))</f>
        <v/>
      </c>
      <c r="E8" s="27" t="str">
        <f>IF('Budget Adjustment'!F23="","",LEFT('Budget Adjustment'!F23,5))</f>
        <v/>
      </c>
      <c r="F8" s="27" t="str">
        <f>IF('Budget Adjustment'!G23="","",CONCATENATE(Dimensions!K$2,LEFT('Budget Adjustment'!G23,3)))</f>
        <v/>
      </c>
      <c r="G8" s="27" t="str">
        <f>IF('Budget Adjustment'!B23="","","Upload Line Item")</f>
        <v/>
      </c>
      <c r="H8" s="32" t="str">
        <f>IF('Budget Adjustment'!B23="","",CONCATENATE('Budget Adjustment'!$C$5," (",'Budget Adjustment'!$I$5,"): ",'Budget Adjustment'!K23))</f>
        <v/>
      </c>
      <c r="I8" s="27" t="str">
        <f>IF(AND('Budget Adjustment'!$I23="",'Budget Adjustment'!$J23=""),"",IF('Budget Adjustment'!$H23=I$5,('Budget Adjustment'!$I23-'Budget Adjustment'!$J23)*VLOOKUP(_xlfn.NUMBERVALUE($E8),Accounts!$A$4:$B$9,2,TRUE),IF('Budget Adjustment'!$H23=Dimensions!$E$5,('Budget Adjustment'!$I23-'Budget Adjustment'!$J23)/12*VLOOKUP(_xlfn.NUMBERVALUE($E8),Accounts!$A$4:$B$9,2,TRUE),0)))</f>
        <v/>
      </c>
      <c r="J8" s="27" t="str">
        <f>IF(AND('Budget Adjustment'!$I23="",'Budget Adjustment'!$J23=""),"",IF('Budget Adjustment'!$H23=J$5,('Budget Adjustment'!$I23-'Budget Adjustment'!$J23)*VLOOKUP(_xlfn.NUMBERVALUE($E8),Accounts!$A$4:$B$9,2,TRUE),IF('Budget Adjustment'!$H23=Dimensions!$E$5,('Budget Adjustment'!$I23-'Budget Adjustment'!$J23)/12*VLOOKUP(_xlfn.NUMBERVALUE($E8),Accounts!$A$4:$B$9,2,TRUE),0)))</f>
        <v/>
      </c>
      <c r="K8" s="27" t="str">
        <f>IF(AND('Budget Adjustment'!$I23="",'Budget Adjustment'!$J23=""),"",IF('Budget Adjustment'!$H23=K$5,('Budget Adjustment'!$I23-'Budget Adjustment'!$J23)*VLOOKUP(_xlfn.NUMBERVALUE($E8),Accounts!$A$4:$B$9,2,TRUE),IF('Budget Adjustment'!$H23=Dimensions!$E$5,('Budget Adjustment'!$I23-'Budget Adjustment'!$J23)/12*VLOOKUP(_xlfn.NUMBERVALUE($E8),Accounts!$A$4:$B$9,2,TRUE),0)))</f>
        <v/>
      </c>
      <c r="L8" s="27" t="str">
        <f>IF(AND('Budget Adjustment'!$I23="",'Budget Adjustment'!$J23=""),"",IF('Budget Adjustment'!$H23=L$5,('Budget Adjustment'!$I23-'Budget Adjustment'!$J23)*VLOOKUP(_xlfn.NUMBERVALUE($E8),Accounts!$A$4:$B$9,2,TRUE),IF('Budget Adjustment'!$H23=Dimensions!$E$5,('Budget Adjustment'!$I23-'Budget Adjustment'!$J23)/12*VLOOKUP(_xlfn.NUMBERVALUE($E8),Accounts!$A$4:$B$9,2,TRUE),0)))</f>
        <v/>
      </c>
      <c r="M8" s="27" t="str">
        <f>IF(AND('Budget Adjustment'!$I23="",'Budget Adjustment'!$J23=""),"",IF('Budget Adjustment'!$H23=M$5,('Budget Adjustment'!$I23-'Budget Adjustment'!$J23)*VLOOKUP(_xlfn.NUMBERVALUE($E8),Accounts!$A$4:$B$9,2,TRUE),IF('Budget Adjustment'!$H23=Dimensions!$E$5,('Budget Adjustment'!$I23-'Budget Adjustment'!$J23)/12*VLOOKUP(_xlfn.NUMBERVALUE($E8),Accounts!$A$4:$B$9,2,TRUE),0)))</f>
        <v/>
      </c>
      <c r="N8" s="27" t="str">
        <f>IF(AND('Budget Adjustment'!$I23="",'Budget Adjustment'!$J23=""),"",IF('Budget Adjustment'!$H23=N$5,('Budget Adjustment'!$I23-'Budget Adjustment'!$J23)*VLOOKUP(_xlfn.NUMBERVALUE($E8),Accounts!$A$4:$B$9,2,TRUE),IF('Budget Adjustment'!$H23=Dimensions!$E$5,('Budget Adjustment'!$I23-'Budget Adjustment'!$J23)/12*VLOOKUP(_xlfn.NUMBERVALUE($E8),Accounts!$A$4:$B$9,2,TRUE),0)))</f>
        <v/>
      </c>
      <c r="O8" s="27" t="str">
        <f>IF(AND('Budget Adjustment'!$I23="",'Budget Adjustment'!$J23=""),"",IF('Budget Adjustment'!$H23=O$5,('Budget Adjustment'!$I23-'Budget Adjustment'!$J23)*VLOOKUP(_xlfn.NUMBERVALUE($E8),Accounts!$A$4:$B$9,2,TRUE),IF('Budget Adjustment'!$H23=Dimensions!$E$5,('Budget Adjustment'!$I23-'Budget Adjustment'!$J23)/12*VLOOKUP(_xlfn.NUMBERVALUE($E8),Accounts!$A$4:$B$9,2,TRUE),0)))</f>
        <v/>
      </c>
      <c r="P8" s="27" t="str">
        <f>IF(AND('Budget Adjustment'!$I23="",'Budget Adjustment'!$J23=""),"",IF('Budget Adjustment'!$H23=P$5,('Budget Adjustment'!$I23-'Budget Adjustment'!$J23)*VLOOKUP(_xlfn.NUMBERVALUE($E8),Accounts!$A$4:$B$9,2,TRUE),IF('Budget Adjustment'!$H23=Dimensions!$E$5,('Budget Adjustment'!$I23-'Budget Adjustment'!$J23)/12*VLOOKUP(_xlfn.NUMBERVALUE($E8),Accounts!$A$4:$B$9,2,TRUE),0)))</f>
        <v/>
      </c>
      <c r="Q8" s="27" t="str">
        <f>IF(AND('Budget Adjustment'!$I23="",'Budget Adjustment'!$J23=""),"",IF('Budget Adjustment'!$H23=Q$5,('Budget Adjustment'!$I23-'Budget Adjustment'!$J23)*VLOOKUP(_xlfn.NUMBERVALUE($E8),Accounts!$A$4:$B$9,2,TRUE),IF('Budget Adjustment'!$H23=Dimensions!$E$5,('Budget Adjustment'!$I23-'Budget Adjustment'!$J23)/12*VLOOKUP(_xlfn.NUMBERVALUE($E8),Accounts!$A$4:$B$9,2,TRUE),0)))</f>
        <v/>
      </c>
      <c r="R8" s="27" t="str">
        <f>IF(AND('Budget Adjustment'!$I23="",'Budget Adjustment'!$J23=""),"",IF('Budget Adjustment'!$H23=R$5,('Budget Adjustment'!$I23-'Budget Adjustment'!$J23)*VLOOKUP(_xlfn.NUMBERVALUE($E8),Accounts!$A$4:$B$9,2,TRUE),IF('Budget Adjustment'!$H23=Dimensions!$E$5,('Budget Adjustment'!$I23-'Budget Adjustment'!$J23)/12*VLOOKUP(_xlfn.NUMBERVALUE($E8),Accounts!$A$4:$B$9,2,TRUE),0)))</f>
        <v/>
      </c>
      <c r="S8" s="27" t="str">
        <f>IF(AND('Budget Adjustment'!$I23="",'Budget Adjustment'!$J23=""),"",IF('Budget Adjustment'!$H23=S$5,('Budget Adjustment'!$I23-'Budget Adjustment'!$J23)*VLOOKUP(_xlfn.NUMBERVALUE($E8),Accounts!$A$4:$B$9,2,TRUE),IF('Budget Adjustment'!$H23=Dimensions!$E$5,('Budget Adjustment'!$I23-'Budget Adjustment'!$J23)/12*VLOOKUP(_xlfn.NUMBERVALUE($E8),Accounts!$A$4:$B$9,2,TRUE),0)))</f>
        <v/>
      </c>
      <c r="T8" s="27" t="str">
        <f>IF(AND('Budget Adjustment'!$I23="",'Budget Adjustment'!$J23=""),"",IF('Budget Adjustment'!$H23=T$5,('Budget Adjustment'!$I23-'Budget Adjustment'!$J23)*VLOOKUP(_xlfn.NUMBERVALUE($E8),Accounts!$A$4:$B$9,2,TRUE),IF('Budget Adjustment'!$H23=Dimensions!$E$5,('Budget Adjustment'!$I23-'Budget Adjustment'!$J23)/12*VLOOKUP(_xlfn.NUMBERVALUE($E8),Accounts!$A$4:$B$9,2,TRUE),0)))</f>
        <v/>
      </c>
    </row>
    <row r="9" spans="1:20" x14ac:dyDescent="0.35">
      <c r="A9" s="27" t="str">
        <f>IF('Budget Adjustment'!B24="","",CONCATENATE(Dimensions!F$2,LEFT('Budget Adjustment'!B24,2)))</f>
        <v/>
      </c>
      <c r="B9" s="27" t="str">
        <f>IF('Budget Adjustment'!C24="","",CONCATENATE(Dimensions!G$2,LEFT('Budget Adjustment'!C24,4)))</f>
        <v/>
      </c>
      <c r="C9" s="27" t="str">
        <f>IF('Budget Adjustment'!D24="","",CONCATENATE(Dimensions!H$2,LEFT('Budget Adjustment'!D24,5)))</f>
        <v/>
      </c>
      <c r="D9" s="27" t="str">
        <f>IF('Budget Adjustment'!E24="","",CONCATENATE(Dimensions!I$2,LEFT('Budget Adjustment'!E24,6)))</f>
        <v/>
      </c>
      <c r="E9" s="27" t="str">
        <f>IF('Budget Adjustment'!F24="","",LEFT('Budget Adjustment'!F24,5))</f>
        <v/>
      </c>
      <c r="F9" s="27" t="str">
        <f>IF('Budget Adjustment'!G24="","",CONCATENATE(Dimensions!K$2,LEFT('Budget Adjustment'!G24,3)))</f>
        <v/>
      </c>
      <c r="G9" s="27" t="str">
        <f>IF('Budget Adjustment'!B24="","","Upload Line Item")</f>
        <v/>
      </c>
      <c r="H9" s="32" t="str">
        <f>IF('Budget Adjustment'!B24="","",CONCATENATE('Budget Adjustment'!$C$5," (",'Budget Adjustment'!$I$5,"): ",'Budget Adjustment'!K24))</f>
        <v/>
      </c>
      <c r="I9" s="27" t="str">
        <f>IF(AND('Budget Adjustment'!$I24="",'Budget Adjustment'!$J24=""),"",IF('Budget Adjustment'!$H24=I$5,('Budget Adjustment'!$I24-'Budget Adjustment'!$J24)*VLOOKUP(_xlfn.NUMBERVALUE($E9),Accounts!$A$4:$B$9,2,TRUE),IF('Budget Adjustment'!$H24=Dimensions!$E$5,('Budget Adjustment'!$I24-'Budget Adjustment'!$J24)/12*VLOOKUP(_xlfn.NUMBERVALUE($E9),Accounts!$A$4:$B$9,2,TRUE),0)))</f>
        <v/>
      </c>
      <c r="J9" s="27" t="str">
        <f>IF(AND('Budget Adjustment'!$I24="",'Budget Adjustment'!$J24=""),"",IF('Budget Adjustment'!$H24=J$5,('Budget Adjustment'!$I24-'Budget Adjustment'!$J24)*VLOOKUP(_xlfn.NUMBERVALUE($E9),Accounts!$A$4:$B$9,2,TRUE),IF('Budget Adjustment'!$H24=Dimensions!$E$5,('Budget Adjustment'!$I24-'Budget Adjustment'!$J24)/12*VLOOKUP(_xlfn.NUMBERVALUE($E9),Accounts!$A$4:$B$9,2,TRUE),0)))</f>
        <v/>
      </c>
      <c r="K9" s="27" t="str">
        <f>IF(AND('Budget Adjustment'!$I24="",'Budget Adjustment'!$J24=""),"",IF('Budget Adjustment'!$H24=K$5,('Budget Adjustment'!$I24-'Budget Adjustment'!$J24)*VLOOKUP(_xlfn.NUMBERVALUE($E9),Accounts!$A$4:$B$9,2,TRUE),IF('Budget Adjustment'!$H24=Dimensions!$E$5,('Budget Adjustment'!$I24-'Budget Adjustment'!$J24)/12*VLOOKUP(_xlfn.NUMBERVALUE($E9),Accounts!$A$4:$B$9,2,TRUE),0)))</f>
        <v/>
      </c>
      <c r="L9" s="27" t="str">
        <f>IF(AND('Budget Adjustment'!$I24="",'Budget Adjustment'!$J24=""),"",IF('Budget Adjustment'!$H24=L$5,('Budget Adjustment'!$I24-'Budget Adjustment'!$J24)*VLOOKUP(_xlfn.NUMBERVALUE($E9),Accounts!$A$4:$B$9,2,TRUE),IF('Budget Adjustment'!$H24=Dimensions!$E$5,('Budget Adjustment'!$I24-'Budget Adjustment'!$J24)/12*VLOOKUP(_xlfn.NUMBERVALUE($E9),Accounts!$A$4:$B$9,2,TRUE),0)))</f>
        <v/>
      </c>
      <c r="M9" s="27" t="str">
        <f>IF(AND('Budget Adjustment'!$I24="",'Budget Adjustment'!$J24=""),"",IF('Budget Adjustment'!$H24=M$5,('Budget Adjustment'!$I24-'Budget Adjustment'!$J24)*VLOOKUP(_xlfn.NUMBERVALUE($E9),Accounts!$A$4:$B$9,2,TRUE),IF('Budget Adjustment'!$H24=Dimensions!$E$5,('Budget Adjustment'!$I24-'Budget Adjustment'!$J24)/12*VLOOKUP(_xlfn.NUMBERVALUE($E9),Accounts!$A$4:$B$9,2,TRUE),0)))</f>
        <v/>
      </c>
      <c r="N9" s="27" t="str">
        <f>IF(AND('Budget Adjustment'!$I24="",'Budget Adjustment'!$J24=""),"",IF('Budget Adjustment'!$H24=N$5,('Budget Adjustment'!$I24-'Budget Adjustment'!$J24)*VLOOKUP(_xlfn.NUMBERVALUE($E9),Accounts!$A$4:$B$9,2,TRUE),IF('Budget Adjustment'!$H24=Dimensions!$E$5,('Budget Adjustment'!$I24-'Budget Adjustment'!$J24)/12*VLOOKUP(_xlfn.NUMBERVALUE($E9),Accounts!$A$4:$B$9,2,TRUE),0)))</f>
        <v/>
      </c>
      <c r="O9" s="27" t="str">
        <f>IF(AND('Budget Adjustment'!$I24="",'Budget Adjustment'!$J24=""),"",IF('Budget Adjustment'!$H24=O$5,('Budget Adjustment'!$I24-'Budget Adjustment'!$J24)*VLOOKUP(_xlfn.NUMBERVALUE($E9),Accounts!$A$4:$B$9,2,TRUE),IF('Budget Adjustment'!$H24=Dimensions!$E$5,('Budget Adjustment'!$I24-'Budget Adjustment'!$J24)/12*VLOOKUP(_xlfn.NUMBERVALUE($E9),Accounts!$A$4:$B$9,2,TRUE),0)))</f>
        <v/>
      </c>
      <c r="P9" s="27" t="str">
        <f>IF(AND('Budget Adjustment'!$I24="",'Budget Adjustment'!$J24=""),"",IF('Budget Adjustment'!$H24=P$5,('Budget Adjustment'!$I24-'Budget Adjustment'!$J24)*VLOOKUP(_xlfn.NUMBERVALUE($E9),Accounts!$A$4:$B$9,2,TRUE),IF('Budget Adjustment'!$H24=Dimensions!$E$5,('Budget Adjustment'!$I24-'Budget Adjustment'!$J24)/12*VLOOKUP(_xlfn.NUMBERVALUE($E9),Accounts!$A$4:$B$9,2,TRUE),0)))</f>
        <v/>
      </c>
      <c r="Q9" s="27" t="str">
        <f>IF(AND('Budget Adjustment'!$I24="",'Budget Adjustment'!$J24=""),"",IF('Budget Adjustment'!$H24=Q$5,('Budget Adjustment'!$I24-'Budget Adjustment'!$J24)*VLOOKUP(_xlfn.NUMBERVALUE($E9),Accounts!$A$4:$B$9,2,TRUE),IF('Budget Adjustment'!$H24=Dimensions!$E$5,('Budget Adjustment'!$I24-'Budget Adjustment'!$J24)/12*VLOOKUP(_xlfn.NUMBERVALUE($E9),Accounts!$A$4:$B$9,2,TRUE),0)))</f>
        <v/>
      </c>
      <c r="R9" s="27" t="str">
        <f>IF(AND('Budget Adjustment'!$I24="",'Budget Adjustment'!$J24=""),"",IF('Budget Adjustment'!$H24=R$5,('Budget Adjustment'!$I24-'Budget Adjustment'!$J24)*VLOOKUP(_xlfn.NUMBERVALUE($E9),Accounts!$A$4:$B$9,2,TRUE),IF('Budget Adjustment'!$H24=Dimensions!$E$5,('Budget Adjustment'!$I24-'Budget Adjustment'!$J24)/12*VLOOKUP(_xlfn.NUMBERVALUE($E9),Accounts!$A$4:$B$9,2,TRUE),0)))</f>
        <v/>
      </c>
      <c r="S9" s="27" t="str">
        <f>IF(AND('Budget Adjustment'!$I24="",'Budget Adjustment'!$J24=""),"",IF('Budget Adjustment'!$H24=S$5,('Budget Adjustment'!$I24-'Budget Adjustment'!$J24)*VLOOKUP(_xlfn.NUMBERVALUE($E9),Accounts!$A$4:$B$9,2,TRUE),IF('Budget Adjustment'!$H24=Dimensions!$E$5,('Budget Adjustment'!$I24-'Budget Adjustment'!$J24)/12*VLOOKUP(_xlfn.NUMBERVALUE($E9),Accounts!$A$4:$B$9,2,TRUE),0)))</f>
        <v/>
      </c>
      <c r="T9" s="27" t="str">
        <f>IF(AND('Budget Adjustment'!$I24="",'Budget Adjustment'!$J24=""),"",IF('Budget Adjustment'!$H24=T$5,('Budget Adjustment'!$I24-'Budget Adjustment'!$J24)*VLOOKUP(_xlfn.NUMBERVALUE($E9),Accounts!$A$4:$B$9,2,TRUE),IF('Budget Adjustment'!$H24=Dimensions!$E$5,('Budget Adjustment'!$I24-'Budget Adjustment'!$J24)/12*VLOOKUP(_xlfn.NUMBERVALUE($E9),Accounts!$A$4:$B$9,2,TRUE),0)))</f>
        <v/>
      </c>
    </row>
    <row r="10" spans="1:20" x14ac:dyDescent="0.35">
      <c r="A10" s="27" t="str">
        <f>IF('Budget Adjustment'!B25="","",CONCATENATE(Dimensions!F$2,LEFT('Budget Adjustment'!B25,2)))</f>
        <v/>
      </c>
      <c r="B10" s="27" t="str">
        <f>IF('Budget Adjustment'!C25="","",CONCATENATE(Dimensions!G$2,LEFT('Budget Adjustment'!C25,4)))</f>
        <v/>
      </c>
      <c r="C10" s="27" t="str">
        <f>IF('Budget Adjustment'!D25="","",CONCATENATE(Dimensions!H$2,LEFT('Budget Adjustment'!D25,5)))</f>
        <v/>
      </c>
      <c r="D10" s="27" t="str">
        <f>IF('Budget Adjustment'!E25="","",CONCATENATE(Dimensions!I$2,LEFT('Budget Adjustment'!E25,6)))</f>
        <v/>
      </c>
      <c r="E10" s="27" t="str">
        <f>IF('Budget Adjustment'!F25="","",LEFT('Budget Adjustment'!F25,5))</f>
        <v/>
      </c>
      <c r="F10" s="27" t="str">
        <f>IF('Budget Adjustment'!G25="","",CONCATENATE(Dimensions!K$2,LEFT('Budget Adjustment'!G25,3)))</f>
        <v/>
      </c>
      <c r="G10" s="27" t="str">
        <f>IF('Budget Adjustment'!B25="","","Upload Line Item")</f>
        <v/>
      </c>
      <c r="H10" s="32" t="str">
        <f>IF('Budget Adjustment'!B25="","",CONCATENATE('Budget Adjustment'!$C$5," (",'Budget Adjustment'!$I$5,"): ",'Budget Adjustment'!K25))</f>
        <v/>
      </c>
      <c r="I10" s="27" t="str">
        <f>IF(AND('Budget Adjustment'!$I25="",'Budget Adjustment'!$J25=""),"",IF('Budget Adjustment'!$H25=I$5,('Budget Adjustment'!$I25-'Budget Adjustment'!$J25)*VLOOKUP(_xlfn.NUMBERVALUE($E10),Accounts!$A$4:$B$9,2,TRUE),IF('Budget Adjustment'!$H25=Dimensions!$E$5,('Budget Adjustment'!$I25-'Budget Adjustment'!$J25)/12*VLOOKUP(_xlfn.NUMBERVALUE($E10),Accounts!$A$4:$B$9,2,TRUE),0)))</f>
        <v/>
      </c>
      <c r="J10" s="27" t="str">
        <f>IF(AND('Budget Adjustment'!$I25="",'Budget Adjustment'!$J25=""),"",IF('Budget Adjustment'!$H25=J$5,('Budget Adjustment'!$I25-'Budget Adjustment'!$J25)*VLOOKUP(_xlfn.NUMBERVALUE($E10),Accounts!$A$4:$B$9,2,TRUE),IF('Budget Adjustment'!$H25=Dimensions!$E$5,('Budget Adjustment'!$I25-'Budget Adjustment'!$J25)/12*VLOOKUP(_xlfn.NUMBERVALUE($E10),Accounts!$A$4:$B$9,2,TRUE),0)))</f>
        <v/>
      </c>
      <c r="K10" s="27" t="str">
        <f>IF(AND('Budget Adjustment'!$I25="",'Budget Adjustment'!$J25=""),"",IF('Budget Adjustment'!$H25=K$5,('Budget Adjustment'!$I25-'Budget Adjustment'!$J25)*VLOOKUP(_xlfn.NUMBERVALUE($E10),Accounts!$A$4:$B$9,2,TRUE),IF('Budget Adjustment'!$H25=Dimensions!$E$5,('Budget Adjustment'!$I25-'Budget Adjustment'!$J25)/12*VLOOKUP(_xlfn.NUMBERVALUE($E10),Accounts!$A$4:$B$9,2,TRUE),0)))</f>
        <v/>
      </c>
      <c r="L10" s="27" t="str">
        <f>IF(AND('Budget Adjustment'!$I25="",'Budget Adjustment'!$J25=""),"",IF('Budget Adjustment'!$H25=L$5,('Budget Adjustment'!$I25-'Budget Adjustment'!$J25)*VLOOKUP(_xlfn.NUMBERVALUE($E10),Accounts!$A$4:$B$9,2,TRUE),IF('Budget Adjustment'!$H25=Dimensions!$E$5,('Budget Adjustment'!$I25-'Budget Adjustment'!$J25)/12*VLOOKUP(_xlfn.NUMBERVALUE($E10),Accounts!$A$4:$B$9,2,TRUE),0)))</f>
        <v/>
      </c>
      <c r="M10" s="27" t="str">
        <f>IF(AND('Budget Adjustment'!$I25="",'Budget Adjustment'!$J25=""),"",IF('Budget Adjustment'!$H25=M$5,('Budget Adjustment'!$I25-'Budget Adjustment'!$J25)*VLOOKUP(_xlfn.NUMBERVALUE($E10),Accounts!$A$4:$B$9,2,TRUE),IF('Budget Adjustment'!$H25=Dimensions!$E$5,('Budget Adjustment'!$I25-'Budget Adjustment'!$J25)/12*VLOOKUP(_xlfn.NUMBERVALUE($E10),Accounts!$A$4:$B$9,2,TRUE),0)))</f>
        <v/>
      </c>
      <c r="N10" s="27" t="str">
        <f>IF(AND('Budget Adjustment'!$I25="",'Budget Adjustment'!$J25=""),"",IF('Budget Adjustment'!$H25=N$5,('Budget Adjustment'!$I25-'Budget Adjustment'!$J25)*VLOOKUP(_xlfn.NUMBERVALUE($E10),Accounts!$A$4:$B$9,2,TRUE),IF('Budget Adjustment'!$H25=Dimensions!$E$5,('Budget Adjustment'!$I25-'Budget Adjustment'!$J25)/12*VLOOKUP(_xlfn.NUMBERVALUE($E10),Accounts!$A$4:$B$9,2,TRUE),0)))</f>
        <v/>
      </c>
      <c r="O10" s="27" t="str">
        <f>IF(AND('Budget Adjustment'!$I25="",'Budget Adjustment'!$J25=""),"",IF('Budget Adjustment'!$H25=O$5,('Budget Adjustment'!$I25-'Budget Adjustment'!$J25)*VLOOKUP(_xlfn.NUMBERVALUE($E10),Accounts!$A$4:$B$9,2,TRUE),IF('Budget Adjustment'!$H25=Dimensions!$E$5,('Budget Adjustment'!$I25-'Budget Adjustment'!$J25)/12*VLOOKUP(_xlfn.NUMBERVALUE($E10),Accounts!$A$4:$B$9,2,TRUE),0)))</f>
        <v/>
      </c>
      <c r="P10" s="27" t="str">
        <f>IF(AND('Budget Adjustment'!$I25="",'Budget Adjustment'!$J25=""),"",IF('Budget Adjustment'!$H25=P$5,('Budget Adjustment'!$I25-'Budget Adjustment'!$J25)*VLOOKUP(_xlfn.NUMBERVALUE($E10),Accounts!$A$4:$B$9,2,TRUE),IF('Budget Adjustment'!$H25=Dimensions!$E$5,('Budget Adjustment'!$I25-'Budget Adjustment'!$J25)/12*VLOOKUP(_xlfn.NUMBERVALUE($E10),Accounts!$A$4:$B$9,2,TRUE),0)))</f>
        <v/>
      </c>
      <c r="Q10" s="27" t="str">
        <f>IF(AND('Budget Adjustment'!$I25="",'Budget Adjustment'!$J25=""),"",IF('Budget Adjustment'!$H25=Q$5,('Budget Adjustment'!$I25-'Budget Adjustment'!$J25)*VLOOKUP(_xlfn.NUMBERVALUE($E10),Accounts!$A$4:$B$9,2,TRUE),IF('Budget Adjustment'!$H25=Dimensions!$E$5,('Budget Adjustment'!$I25-'Budget Adjustment'!$J25)/12*VLOOKUP(_xlfn.NUMBERVALUE($E10),Accounts!$A$4:$B$9,2,TRUE),0)))</f>
        <v/>
      </c>
      <c r="R10" s="27" t="str">
        <f>IF(AND('Budget Adjustment'!$I25="",'Budget Adjustment'!$J25=""),"",IF('Budget Adjustment'!$H25=R$5,('Budget Adjustment'!$I25-'Budget Adjustment'!$J25)*VLOOKUP(_xlfn.NUMBERVALUE($E10),Accounts!$A$4:$B$9,2,TRUE),IF('Budget Adjustment'!$H25=Dimensions!$E$5,('Budget Adjustment'!$I25-'Budget Adjustment'!$J25)/12*VLOOKUP(_xlfn.NUMBERVALUE($E10),Accounts!$A$4:$B$9,2,TRUE),0)))</f>
        <v/>
      </c>
      <c r="S10" s="27" t="str">
        <f>IF(AND('Budget Adjustment'!$I25="",'Budget Adjustment'!$J25=""),"",IF('Budget Adjustment'!$H25=S$5,('Budget Adjustment'!$I25-'Budget Adjustment'!$J25)*VLOOKUP(_xlfn.NUMBERVALUE($E10),Accounts!$A$4:$B$9,2,TRUE),IF('Budget Adjustment'!$H25=Dimensions!$E$5,('Budget Adjustment'!$I25-'Budget Adjustment'!$J25)/12*VLOOKUP(_xlfn.NUMBERVALUE($E10),Accounts!$A$4:$B$9,2,TRUE),0)))</f>
        <v/>
      </c>
      <c r="T10" s="27" t="str">
        <f>IF(AND('Budget Adjustment'!$I25="",'Budget Adjustment'!$J25=""),"",IF('Budget Adjustment'!$H25=T$5,('Budget Adjustment'!$I25-'Budget Adjustment'!$J25)*VLOOKUP(_xlfn.NUMBERVALUE($E10),Accounts!$A$4:$B$9,2,TRUE),IF('Budget Adjustment'!$H25=Dimensions!$E$5,('Budget Adjustment'!$I25-'Budget Adjustment'!$J25)/12*VLOOKUP(_xlfn.NUMBERVALUE($E10),Accounts!$A$4:$B$9,2,TRUE),0)))</f>
        <v/>
      </c>
    </row>
    <row r="11" spans="1:20" x14ac:dyDescent="0.35">
      <c r="A11" s="27" t="str">
        <f>IF('Budget Adjustment'!B26="","",CONCATENATE(Dimensions!F$2,LEFT('Budget Adjustment'!B26,2)))</f>
        <v/>
      </c>
      <c r="B11" s="27" t="str">
        <f>IF('Budget Adjustment'!C26="","",CONCATENATE(Dimensions!G$2,LEFT('Budget Adjustment'!C26,4)))</f>
        <v/>
      </c>
      <c r="C11" s="27" t="str">
        <f>IF('Budget Adjustment'!D26="","",CONCATENATE(Dimensions!H$2,LEFT('Budget Adjustment'!D26,5)))</f>
        <v/>
      </c>
      <c r="D11" s="27" t="str">
        <f>IF('Budget Adjustment'!E26="","",CONCATENATE(Dimensions!I$2,LEFT('Budget Adjustment'!E26,6)))</f>
        <v/>
      </c>
      <c r="E11" s="27" t="str">
        <f>IF('Budget Adjustment'!F26="","",LEFT('Budget Adjustment'!F26,5))</f>
        <v/>
      </c>
      <c r="F11" s="27" t="str">
        <f>IF('Budget Adjustment'!G26="","",CONCATENATE(Dimensions!K$2,LEFT('Budget Adjustment'!G26,3)))</f>
        <v/>
      </c>
      <c r="G11" s="27" t="str">
        <f>IF('Budget Adjustment'!B26="","","Upload Line Item")</f>
        <v/>
      </c>
      <c r="H11" s="32" t="str">
        <f>IF('Budget Adjustment'!B26="","",CONCATENATE('Budget Adjustment'!$C$5," (",'Budget Adjustment'!$I$5,"): ",'Budget Adjustment'!K26))</f>
        <v/>
      </c>
      <c r="I11" s="27" t="str">
        <f>IF(AND('Budget Adjustment'!$I26="",'Budget Adjustment'!$J26=""),"",IF('Budget Adjustment'!$H26=I$5,('Budget Adjustment'!$I26-'Budget Adjustment'!$J26)*VLOOKUP(_xlfn.NUMBERVALUE($E11),Accounts!$A$4:$B$9,2,TRUE),IF('Budget Adjustment'!$H26=Dimensions!$E$5,('Budget Adjustment'!$I26-'Budget Adjustment'!$J26)/12*VLOOKUP(_xlfn.NUMBERVALUE($E11),Accounts!$A$4:$B$9,2,TRUE),0)))</f>
        <v/>
      </c>
      <c r="J11" s="27" t="str">
        <f>IF(AND('Budget Adjustment'!$I26="",'Budget Adjustment'!$J26=""),"",IF('Budget Adjustment'!$H26=J$5,('Budget Adjustment'!$I26-'Budget Adjustment'!$J26)*VLOOKUP(_xlfn.NUMBERVALUE($E11),Accounts!$A$4:$B$9,2,TRUE),IF('Budget Adjustment'!$H26=Dimensions!$E$5,('Budget Adjustment'!$I26-'Budget Adjustment'!$J26)/12*VLOOKUP(_xlfn.NUMBERVALUE($E11),Accounts!$A$4:$B$9,2,TRUE),0)))</f>
        <v/>
      </c>
      <c r="K11" s="27" t="str">
        <f>IF(AND('Budget Adjustment'!$I26="",'Budget Adjustment'!$J26=""),"",IF('Budget Adjustment'!$H26=K$5,('Budget Adjustment'!$I26-'Budget Adjustment'!$J26)*VLOOKUP(_xlfn.NUMBERVALUE($E11),Accounts!$A$4:$B$9,2,TRUE),IF('Budget Adjustment'!$H26=Dimensions!$E$5,('Budget Adjustment'!$I26-'Budget Adjustment'!$J26)/12*VLOOKUP(_xlfn.NUMBERVALUE($E11),Accounts!$A$4:$B$9,2,TRUE),0)))</f>
        <v/>
      </c>
      <c r="L11" s="27" t="str">
        <f>IF(AND('Budget Adjustment'!$I26="",'Budget Adjustment'!$J26=""),"",IF('Budget Adjustment'!$H26=L$5,('Budget Adjustment'!$I26-'Budget Adjustment'!$J26)*VLOOKUP(_xlfn.NUMBERVALUE($E11),Accounts!$A$4:$B$9,2,TRUE),IF('Budget Adjustment'!$H26=Dimensions!$E$5,('Budget Adjustment'!$I26-'Budget Adjustment'!$J26)/12*VLOOKUP(_xlfn.NUMBERVALUE($E11),Accounts!$A$4:$B$9,2,TRUE),0)))</f>
        <v/>
      </c>
      <c r="M11" s="27" t="str">
        <f>IF(AND('Budget Adjustment'!$I26="",'Budget Adjustment'!$J26=""),"",IF('Budget Adjustment'!$H26=M$5,('Budget Adjustment'!$I26-'Budget Adjustment'!$J26)*VLOOKUP(_xlfn.NUMBERVALUE($E11),Accounts!$A$4:$B$9,2,TRUE),IF('Budget Adjustment'!$H26=Dimensions!$E$5,('Budget Adjustment'!$I26-'Budget Adjustment'!$J26)/12*VLOOKUP(_xlfn.NUMBERVALUE($E11),Accounts!$A$4:$B$9,2,TRUE),0)))</f>
        <v/>
      </c>
      <c r="N11" s="27" t="str">
        <f>IF(AND('Budget Adjustment'!$I26="",'Budget Adjustment'!$J26=""),"",IF('Budget Adjustment'!$H26=N$5,('Budget Adjustment'!$I26-'Budget Adjustment'!$J26)*VLOOKUP(_xlfn.NUMBERVALUE($E11),Accounts!$A$4:$B$9,2,TRUE),IF('Budget Adjustment'!$H26=Dimensions!$E$5,('Budget Adjustment'!$I26-'Budget Adjustment'!$J26)/12*VLOOKUP(_xlfn.NUMBERVALUE($E11),Accounts!$A$4:$B$9,2,TRUE),0)))</f>
        <v/>
      </c>
      <c r="O11" s="27" t="str">
        <f>IF(AND('Budget Adjustment'!$I26="",'Budget Adjustment'!$J26=""),"",IF('Budget Adjustment'!$H26=O$5,('Budget Adjustment'!$I26-'Budget Adjustment'!$J26)*VLOOKUP(_xlfn.NUMBERVALUE($E11),Accounts!$A$4:$B$9,2,TRUE),IF('Budget Adjustment'!$H26=Dimensions!$E$5,('Budget Adjustment'!$I26-'Budget Adjustment'!$J26)/12*VLOOKUP(_xlfn.NUMBERVALUE($E11),Accounts!$A$4:$B$9,2,TRUE),0)))</f>
        <v/>
      </c>
      <c r="P11" s="27" t="str">
        <f>IF(AND('Budget Adjustment'!$I26="",'Budget Adjustment'!$J26=""),"",IF('Budget Adjustment'!$H26=P$5,('Budget Adjustment'!$I26-'Budget Adjustment'!$J26)*VLOOKUP(_xlfn.NUMBERVALUE($E11),Accounts!$A$4:$B$9,2,TRUE),IF('Budget Adjustment'!$H26=Dimensions!$E$5,('Budget Adjustment'!$I26-'Budget Adjustment'!$J26)/12*VLOOKUP(_xlfn.NUMBERVALUE($E11),Accounts!$A$4:$B$9,2,TRUE),0)))</f>
        <v/>
      </c>
      <c r="Q11" s="27" t="str">
        <f>IF(AND('Budget Adjustment'!$I26="",'Budget Adjustment'!$J26=""),"",IF('Budget Adjustment'!$H26=Q$5,('Budget Adjustment'!$I26-'Budget Adjustment'!$J26)*VLOOKUP(_xlfn.NUMBERVALUE($E11),Accounts!$A$4:$B$9,2,TRUE),IF('Budget Adjustment'!$H26=Dimensions!$E$5,('Budget Adjustment'!$I26-'Budget Adjustment'!$J26)/12*VLOOKUP(_xlfn.NUMBERVALUE($E11),Accounts!$A$4:$B$9,2,TRUE),0)))</f>
        <v/>
      </c>
      <c r="R11" s="27" t="str">
        <f>IF(AND('Budget Adjustment'!$I26="",'Budget Adjustment'!$J26=""),"",IF('Budget Adjustment'!$H26=R$5,('Budget Adjustment'!$I26-'Budget Adjustment'!$J26)*VLOOKUP(_xlfn.NUMBERVALUE($E11),Accounts!$A$4:$B$9,2,TRUE),IF('Budget Adjustment'!$H26=Dimensions!$E$5,('Budget Adjustment'!$I26-'Budget Adjustment'!$J26)/12*VLOOKUP(_xlfn.NUMBERVALUE($E11),Accounts!$A$4:$B$9,2,TRUE),0)))</f>
        <v/>
      </c>
      <c r="S11" s="27" t="str">
        <f>IF(AND('Budget Adjustment'!$I26="",'Budget Adjustment'!$J26=""),"",IF('Budget Adjustment'!$H26=S$5,('Budget Adjustment'!$I26-'Budget Adjustment'!$J26)*VLOOKUP(_xlfn.NUMBERVALUE($E11),Accounts!$A$4:$B$9,2,TRUE),IF('Budget Adjustment'!$H26=Dimensions!$E$5,('Budget Adjustment'!$I26-'Budget Adjustment'!$J26)/12*VLOOKUP(_xlfn.NUMBERVALUE($E11),Accounts!$A$4:$B$9,2,TRUE),0)))</f>
        <v/>
      </c>
      <c r="T11" s="27" t="str">
        <f>IF(AND('Budget Adjustment'!$I26="",'Budget Adjustment'!$J26=""),"",IF('Budget Adjustment'!$H26=T$5,('Budget Adjustment'!$I26-'Budget Adjustment'!$J26)*VLOOKUP(_xlfn.NUMBERVALUE($E11),Accounts!$A$4:$B$9,2,TRUE),IF('Budget Adjustment'!$H26=Dimensions!$E$5,('Budget Adjustment'!$I26-'Budget Adjustment'!$J26)/12*VLOOKUP(_xlfn.NUMBERVALUE($E11),Accounts!$A$4:$B$9,2,TRUE),0)))</f>
        <v/>
      </c>
    </row>
    <row r="12" spans="1:20" x14ac:dyDescent="0.35">
      <c r="A12" s="27" t="str">
        <f>IF('Budget Adjustment'!B27="","",CONCATENATE(Dimensions!F$2,LEFT('Budget Adjustment'!B27,2)))</f>
        <v/>
      </c>
      <c r="B12" s="27" t="str">
        <f>IF('Budget Adjustment'!C27="","",CONCATENATE(Dimensions!G$2,LEFT('Budget Adjustment'!C27,4)))</f>
        <v/>
      </c>
      <c r="C12" s="27" t="str">
        <f>IF('Budget Adjustment'!D27="","",CONCATENATE(Dimensions!H$2,LEFT('Budget Adjustment'!D27,5)))</f>
        <v/>
      </c>
      <c r="D12" s="27" t="str">
        <f>IF('Budget Adjustment'!E27="","",CONCATENATE(Dimensions!I$2,LEFT('Budget Adjustment'!E27,6)))</f>
        <v/>
      </c>
      <c r="E12" s="27" t="str">
        <f>IF('Budget Adjustment'!F27="","",LEFT('Budget Adjustment'!F27,5))</f>
        <v/>
      </c>
      <c r="F12" s="27" t="str">
        <f>IF('Budget Adjustment'!G27="","",CONCATENATE(Dimensions!K$2,LEFT('Budget Adjustment'!G27,3)))</f>
        <v/>
      </c>
      <c r="G12" s="27" t="str">
        <f>IF('Budget Adjustment'!B27="","","Upload Line Item")</f>
        <v/>
      </c>
      <c r="H12" s="27" t="str">
        <f>IF('Budget Adjustment'!B27="","",CONCATENATE('Budget Adjustment'!$C$5," (",'Budget Adjustment'!$I$5,"): ",'Budget Adjustment'!K27))</f>
        <v/>
      </c>
      <c r="I12" s="27" t="str">
        <f>IF(AND('Budget Adjustment'!$I27="",'Budget Adjustment'!$J27=""),"",IF('Budget Adjustment'!$H27=I$5,('Budget Adjustment'!$I27-'Budget Adjustment'!$J27)*VLOOKUP(_xlfn.NUMBERVALUE($E12),Accounts!$A$4:$B$9,2,TRUE),IF('Budget Adjustment'!$H27=Dimensions!$E$5,('Budget Adjustment'!$I27-'Budget Adjustment'!$J27)/12*VLOOKUP(_xlfn.NUMBERVALUE($E12),Accounts!$A$4:$B$9,2,TRUE),0)))</f>
        <v/>
      </c>
      <c r="J12" s="27" t="str">
        <f>IF(AND('Budget Adjustment'!$I27="",'Budget Adjustment'!$J27=""),"",IF('Budget Adjustment'!$H27=J$5,('Budget Adjustment'!$I27-'Budget Adjustment'!$J27)*VLOOKUP(_xlfn.NUMBERVALUE($E12),Accounts!$A$4:$B$9,2,TRUE),IF('Budget Adjustment'!$H27=Dimensions!$E$5,('Budget Adjustment'!$I27-'Budget Adjustment'!$J27)/12*VLOOKUP(_xlfn.NUMBERVALUE($E12),Accounts!$A$4:$B$9,2,TRUE),0)))</f>
        <v/>
      </c>
      <c r="K12" s="27" t="str">
        <f>IF(AND('Budget Adjustment'!$I27="",'Budget Adjustment'!$J27=""),"",IF('Budget Adjustment'!$H27=K$5,('Budget Adjustment'!$I27-'Budget Adjustment'!$J27)*VLOOKUP(_xlfn.NUMBERVALUE($E12),Accounts!$A$4:$B$9,2,TRUE),IF('Budget Adjustment'!$H27=Dimensions!$E$5,('Budget Adjustment'!$I27-'Budget Adjustment'!$J27)/12*VLOOKUP(_xlfn.NUMBERVALUE($E12),Accounts!$A$4:$B$9,2,TRUE),0)))</f>
        <v/>
      </c>
      <c r="L12" s="27" t="str">
        <f>IF(AND('Budget Adjustment'!$I27="",'Budget Adjustment'!$J27=""),"",IF('Budget Adjustment'!$H27=L$5,('Budget Adjustment'!$I27-'Budget Adjustment'!$J27)*VLOOKUP(_xlfn.NUMBERVALUE($E12),Accounts!$A$4:$B$9,2,TRUE),IF('Budget Adjustment'!$H27=Dimensions!$E$5,('Budget Adjustment'!$I27-'Budget Adjustment'!$J27)/12*VLOOKUP(_xlfn.NUMBERVALUE($E12),Accounts!$A$4:$B$9,2,TRUE),0)))</f>
        <v/>
      </c>
      <c r="M12" s="27" t="str">
        <f>IF(AND('Budget Adjustment'!$I27="",'Budget Adjustment'!$J27=""),"",IF('Budget Adjustment'!$H27=M$5,('Budget Adjustment'!$I27-'Budget Adjustment'!$J27)*VLOOKUP(_xlfn.NUMBERVALUE($E12),Accounts!$A$4:$B$9,2,TRUE),IF('Budget Adjustment'!$H27=Dimensions!$E$5,('Budget Adjustment'!$I27-'Budget Adjustment'!$J27)/12*VLOOKUP(_xlfn.NUMBERVALUE($E12),Accounts!$A$4:$B$9,2,TRUE),0)))</f>
        <v/>
      </c>
      <c r="N12" s="27" t="str">
        <f>IF(AND('Budget Adjustment'!$I27="",'Budget Adjustment'!$J27=""),"",IF('Budget Adjustment'!$H27=N$5,('Budget Adjustment'!$I27-'Budget Adjustment'!$J27)*VLOOKUP(_xlfn.NUMBERVALUE($E12),Accounts!$A$4:$B$9,2,TRUE),IF('Budget Adjustment'!$H27=Dimensions!$E$5,('Budget Adjustment'!$I27-'Budget Adjustment'!$J27)/12*VLOOKUP(_xlfn.NUMBERVALUE($E12),Accounts!$A$4:$B$9,2,TRUE),0)))</f>
        <v/>
      </c>
      <c r="O12" s="27" t="str">
        <f>IF(AND('Budget Adjustment'!$I27="",'Budget Adjustment'!$J27=""),"",IF('Budget Adjustment'!$H27=O$5,('Budget Adjustment'!$I27-'Budget Adjustment'!$J27)*VLOOKUP(_xlfn.NUMBERVALUE($E12),Accounts!$A$4:$B$9,2,TRUE),IF('Budget Adjustment'!$H27=Dimensions!$E$5,('Budget Adjustment'!$I27-'Budget Adjustment'!$J27)/12*VLOOKUP(_xlfn.NUMBERVALUE($E12),Accounts!$A$4:$B$9,2,TRUE),0)))</f>
        <v/>
      </c>
      <c r="P12" s="27" t="str">
        <f>IF(AND('Budget Adjustment'!$I27="",'Budget Adjustment'!$J27=""),"",IF('Budget Adjustment'!$H27=P$5,('Budget Adjustment'!$I27-'Budget Adjustment'!$J27)*VLOOKUP(_xlfn.NUMBERVALUE($E12),Accounts!$A$4:$B$9,2,TRUE),IF('Budget Adjustment'!$H27=Dimensions!$E$5,('Budget Adjustment'!$I27-'Budget Adjustment'!$J27)/12*VLOOKUP(_xlfn.NUMBERVALUE($E12),Accounts!$A$4:$B$9,2,TRUE),0)))</f>
        <v/>
      </c>
      <c r="Q12" s="27" t="str">
        <f>IF(AND('Budget Adjustment'!$I27="",'Budget Adjustment'!$J27=""),"",IF('Budget Adjustment'!$H27=Q$5,('Budget Adjustment'!$I27-'Budget Adjustment'!$J27)*VLOOKUP(_xlfn.NUMBERVALUE($E12),Accounts!$A$4:$B$9,2,TRUE),IF('Budget Adjustment'!$H27=Dimensions!$E$5,('Budget Adjustment'!$I27-'Budget Adjustment'!$J27)/12*VLOOKUP(_xlfn.NUMBERVALUE($E12),Accounts!$A$4:$B$9,2,TRUE),0)))</f>
        <v/>
      </c>
      <c r="R12" s="27" t="str">
        <f>IF(AND('Budget Adjustment'!$I27="",'Budget Adjustment'!$J27=""),"",IF('Budget Adjustment'!$H27=R$5,('Budget Adjustment'!$I27-'Budget Adjustment'!$J27)*VLOOKUP(_xlfn.NUMBERVALUE($E12),Accounts!$A$4:$B$9,2,TRUE),IF('Budget Adjustment'!$H27=Dimensions!$E$5,('Budget Adjustment'!$I27-'Budget Adjustment'!$J27)/12*VLOOKUP(_xlfn.NUMBERVALUE($E12),Accounts!$A$4:$B$9,2,TRUE),0)))</f>
        <v/>
      </c>
      <c r="S12" s="27" t="str">
        <f>IF(AND('Budget Adjustment'!$I27="",'Budget Adjustment'!$J27=""),"",IF('Budget Adjustment'!$H27=S$5,('Budget Adjustment'!$I27-'Budget Adjustment'!$J27)*VLOOKUP(_xlfn.NUMBERVALUE($E12),Accounts!$A$4:$B$9,2,TRUE),IF('Budget Adjustment'!$H27=Dimensions!$E$5,('Budget Adjustment'!$I27-'Budget Adjustment'!$J27)/12*VLOOKUP(_xlfn.NUMBERVALUE($E12),Accounts!$A$4:$B$9,2,TRUE),0)))</f>
        <v/>
      </c>
      <c r="T12" s="27" t="str">
        <f>IF(AND('Budget Adjustment'!$I27="",'Budget Adjustment'!$J27=""),"",IF('Budget Adjustment'!$H27=T$5,('Budget Adjustment'!$I27-'Budget Adjustment'!$J27)*VLOOKUP(_xlfn.NUMBERVALUE($E12),Accounts!$A$4:$B$9,2,TRUE),IF('Budget Adjustment'!$H27=Dimensions!$E$5,('Budget Adjustment'!$I27-'Budget Adjustment'!$J27)/12*VLOOKUP(_xlfn.NUMBERVALUE($E12),Accounts!$A$4:$B$9,2,TRUE),0)))</f>
        <v/>
      </c>
    </row>
    <row r="13" spans="1:20" x14ac:dyDescent="0.35">
      <c r="A13" s="27" t="str">
        <f>IF('Budget Adjustment'!B28="","",CONCATENATE(Dimensions!F$2,LEFT('Budget Adjustment'!B28,2)))</f>
        <v/>
      </c>
      <c r="B13" s="27" t="str">
        <f>IF('Budget Adjustment'!C28="","",CONCATENATE(Dimensions!G$2,LEFT('Budget Adjustment'!C28,4)))</f>
        <v/>
      </c>
      <c r="C13" s="27" t="str">
        <f>IF('Budget Adjustment'!D28="","",CONCATENATE(Dimensions!H$2,LEFT('Budget Adjustment'!D28,5)))</f>
        <v/>
      </c>
      <c r="D13" s="27" t="str">
        <f>IF('Budget Adjustment'!E28="","",CONCATENATE(Dimensions!I$2,LEFT('Budget Adjustment'!E28,6)))</f>
        <v/>
      </c>
      <c r="E13" s="27" t="str">
        <f>IF('Budget Adjustment'!F28="","",LEFT('Budget Adjustment'!F28,5))</f>
        <v/>
      </c>
      <c r="F13" s="27" t="str">
        <f>IF('Budget Adjustment'!G28="","",CONCATENATE(Dimensions!K$2,LEFT('Budget Adjustment'!G28,3)))</f>
        <v/>
      </c>
      <c r="G13" s="27" t="str">
        <f>IF('Budget Adjustment'!B28="","","Upload Line Item")</f>
        <v/>
      </c>
      <c r="H13" s="27" t="str">
        <f>IF('Budget Adjustment'!B28="","",CONCATENATE('Budget Adjustment'!$C$5," (",'Budget Adjustment'!$I$5,"): ",'Budget Adjustment'!K28))</f>
        <v/>
      </c>
      <c r="I13" s="27" t="str">
        <f>IF(AND('Budget Adjustment'!$I28="",'Budget Adjustment'!$J28=""),"",IF('Budget Adjustment'!$H28=I$5,('Budget Adjustment'!$I28-'Budget Adjustment'!$J28)*VLOOKUP(_xlfn.NUMBERVALUE($E13),Accounts!$A$4:$B$9,2,TRUE),IF('Budget Adjustment'!$H28=Dimensions!$E$5,('Budget Adjustment'!$I28-'Budget Adjustment'!$J28)/12*VLOOKUP(_xlfn.NUMBERVALUE($E13),Accounts!$A$4:$B$9,2,TRUE),0)))</f>
        <v/>
      </c>
      <c r="J13" s="27" t="str">
        <f>IF(AND('Budget Adjustment'!$I28="",'Budget Adjustment'!$J28=""),"",IF('Budget Adjustment'!$H28=J$5,('Budget Adjustment'!$I28-'Budget Adjustment'!$J28)*VLOOKUP(_xlfn.NUMBERVALUE($E13),Accounts!$A$4:$B$9,2,TRUE),IF('Budget Adjustment'!$H28=Dimensions!$E$5,('Budget Adjustment'!$I28-'Budget Adjustment'!$J28)/12*VLOOKUP(_xlfn.NUMBERVALUE($E13),Accounts!$A$4:$B$9,2,TRUE),0)))</f>
        <v/>
      </c>
      <c r="K13" s="27" t="str">
        <f>IF(AND('Budget Adjustment'!$I28="",'Budget Adjustment'!$J28=""),"",IF('Budget Adjustment'!$H28=K$5,('Budget Adjustment'!$I28-'Budget Adjustment'!$J28)*VLOOKUP(_xlfn.NUMBERVALUE($E13),Accounts!$A$4:$B$9,2,TRUE),IF('Budget Adjustment'!$H28=Dimensions!$E$5,('Budget Adjustment'!$I28-'Budget Adjustment'!$J28)/12*VLOOKUP(_xlfn.NUMBERVALUE($E13),Accounts!$A$4:$B$9,2,TRUE),0)))</f>
        <v/>
      </c>
      <c r="L13" s="27" t="str">
        <f>IF(AND('Budget Adjustment'!$I28="",'Budget Adjustment'!$J28=""),"",IF('Budget Adjustment'!$H28=L$5,('Budget Adjustment'!$I28-'Budget Adjustment'!$J28)*VLOOKUP(_xlfn.NUMBERVALUE($E13),Accounts!$A$4:$B$9,2,TRUE),IF('Budget Adjustment'!$H28=Dimensions!$E$5,('Budget Adjustment'!$I28-'Budget Adjustment'!$J28)/12*VLOOKUP(_xlfn.NUMBERVALUE($E13),Accounts!$A$4:$B$9,2,TRUE),0)))</f>
        <v/>
      </c>
      <c r="M13" s="27" t="str">
        <f>IF(AND('Budget Adjustment'!$I28="",'Budget Adjustment'!$J28=""),"",IF('Budget Adjustment'!$H28=M$5,('Budget Adjustment'!$I28-'Budget Adjustment'!$J28)*VLOOKUP(_xlfn.NUMBERVALUE($E13),Accounts!$A$4:$B$9,2,TRUE),IF('Budget Adjustment'!$H28=Dimensions!$E$5,('Budget Adjustment'!$I28-'Budget Adjustment'!$J28)/12*VLOOKUP(_xlfn.NUMBERVALUE($E13),Accounts!$A$4:$B$9,2,TRUE),0)))</f>
        <v/>
      </c>
      <c r="N13" s="27" t="str">
        <f>IF(AND('Budget Adjustment'!$I28="",'Budget Adjustment'!$J28=""),"",IF('Budget Adjustment'!$H28=N$5,('Budget Adjustment'!$I28-'Budget Adjustment'!$J28)*VLOOKUP(_xlfn.NUMBERVALUE($E13),Accounts!$A$4:$B$9,2,TRUE),IF('Budget Adjustment'!$H28=Dimensions!$E$5,('Budget Adjustment'!$I28-'Budget Adjustment'!$J28)/12*VLOOKUP(_xlfn.NUMBERVALUE($E13),Accounts!$A$4:$B$9,2,TRUE),0)))</f>
        <v/>
      </c>
      <c r="O13" s="27" t="str">
        <f>IF(AND('Budget Adjustment'!$I28="",'Budget Adjustment'!$J28=""),"",IF('Budget Adjustment'!$H28=O$5,('Budget Adjustment'!$I28-'Budget Adjustment'!$J28)*VLOOKUP(_xlfn.NUMBERVALUE($E13),Accounts!$A$4:$B$9,2,TRUE),IF('Budget Adjustment'!$H28=Dimensions!$E$5,('Budget Adjustment'!$I28-'Budget Adjustment'!$J28)/12*VLOOKUP(_xlfn.NUMBERVALUE($E13),Accounts!$A$4:$B$9,2,TRUE),0)))</f>
        <v/>
      </c>
      <c r="P13" s="27" t="str">
        <f>IF(AND('Budget Adjustment'!$I28="",'Budget Adjustment'!$J28=""),"",IF('Budget Adjustment'!$H28=P$5,('Budget Adjustment'!$I28-'Budget Adjustment'!$J28)*VLOOKUP(_xlfn.NUMBERVALUE($E13),Accounts!$A$4:$B$9,2,TRUE),IF('Budget Adjustment'!$H28=Dimensions!$E$5,('Budget Adjustment'!$I28-'Budget Adjustment'!$J28)/12*VLOOKUP(_xlfn.NUMBERVALUE($E13),Accounts!$A$4:$B$9,2,TRUE),0)))</f>
        <v/>
      </c>
      <c r="Q13" s="27" t="str">
        <f>IF(AND('Budget Adjustment'!$I28="",'Budget Adjustment'!$J28=""),"",IF('Budget Adjustment'!$H28=Q$5,('Budget Adjustment'!$I28-'Budget Adjustment'!$J28)*VLOOKUP(_xlfn.NUMBERVALUE($E13),Accounts!$A$4:$B$9,2,TRUE),IF('Budget Adjustment'!$H28=Dimensions!$E$5,('Budget Adjustment'!$I28-'Budget Adjustment'!$J28)/12*VLOOKUP(_xlfn.NUMBERVALUE($E13),Accounts!$A$4:$B$9,2,TRUE),0)))</f>
        <v/>
      </c>
      <c r="R13" s="27" t="str">
        <f>IF(AND('Budget Adjustment'!$I28="",'Budget Adjustment'!$J28=""),"",IF('Budget Adjustment'!$H28=R$5,('Budget Adjustment'!$I28-'Budget Adjustment'!$J28)*VLOOKUP(_xlfn.NUMBERVALUE($E13),Accounts!$A$4:$B$9,2,TRUE),IF('Budget Adjustment'!$H28=Dimensions!$E$5,('Budget Adjustment'!$I28-'Budget Adjustment'!$J28)/12*VLOOKUP(_xlfn.NUMBERVALUE($E13),Accounts!$A$4:$B$9,2,TRUE),0)))</f>
        <v/>
      </c>
      <c r="S13" s="27" t="str">
        <f>IF(AND('Budget Adjustment'!$I28="",'Budget Adjustment'!$J28=""),"",IF('Budget Adjustment'!$H28=S$5,('Budget Adjustment'!$I28-'Budget Adjustment'!$J28)*VLOOKUP(_xlfn.NUMBERVALUE($E13),Accounts!$A$4:$B$9,2,TRUE),IF('Budget Adjustment'!$H28=Dimensions!$E$5,('Budget Adjustment'!$I28-'Budget Adjustment'!$J28)/12*VLOOKUP(_xlfn.NUMBERVALUE($E13),Accounts!$A$4:$B$9,2,TRUE),0)))</f>
        <v/>
      </c>
      <c r="T13" s="27" t="str">
        <f>IF(AND('Budget Adjustment'!$I28="",'Budget Adjustment'!$J28=""),"",IF('Budget Adjustment'!$H28=T$5,('Budget Adjustment'!$I28-'Budget Adjustment'!$J28)*VLOOKUP(_xlfn.NUMBERVALUE($E13),Accounts!$A$4:$B$9,2,TRUE),IF('Budget Adjustment'!$H28=Dimensions!$E$5,('Budget Adjustment'!$I28-'Budget Adjustment'!$J28)/12*VLOOKUP(_xlfn.NUMBERVALUE($E13),Accounts!$A$4:$B$9,2,TRUE),0)))</f>
        <v/>
      </c>
    </row>
    <row r="14" spans="1:20" x14ac:dyDescent="0.35">
      <c r="A14" s="27" t="str">
        <f>IF('Budget Adjustment'!B29="","",CONCATENATE(Dimensions!F$2,LEFT('Budget Adjustment'!B29,2)))</f>
        <v/>
      </c>
      <c r="B14" s="27" t="str">
        <f>IF('Budget Adjustment'!C29="","",CONCATENATE(Dimensions!G$2,LEFT('Budget Adjustment'!C29,4)))</f>
        <v/>
      </c>
      <c r="C14" s="27" t="str">
        <f>IF('Budget Adjustment'!D29="","",CONCATENATE(Dimensions!H$2,LEFT('Budget Adjustment'!D29,5)))</f>
        <v/>
      </c>
      <c r="D14" s="27" t="str">
        <f>IF('Budget Adjustment'!E29="","",CONCATENATE(Dimensions!I$2,LEFT('Budget Adjustment'!E29,6)))</f>
        <v/>
      </c>
      <c r="E14" s="27" t="str">
        <f>IF('Budget Adjustment'!F29="","",LEFT('Budget Adjustment'!F29,5))</f>
        <v/>
      </c>
      <c r="F14" s="27" t="str">
        <f>IF('Budget Adjustment'!G29="","",CONCATENATE(Dimensions!K$2,LEFT('Budget Adjustment'!G29,3)))</f>
        <v/>
      </c>
      <c r="G14" s="27" t="str">
        <f>IF('Budget Adjustment'!B29="","","Upload Line Item")</f>
        <v/>
      </c>
      <c r="H14" s="27" t="str">
        <f>IF('Budget Adjustment'!B29="","",CONCATENATE('Budget Adjustment'!$C$5," (",'Budget Adjustment'!$I$5,"): ",'Budget Adjustment'!K29))</f>
        <v/>
      </c>
      <c r="I14" s="27" t="str">
        <f>IF(AND('Budget Adjustment'!$I29="",'Budget Adjustment'!$J29=""),"",IF('Budget Adjustment'!$H29=I$5,('Budget Adjustment'!$I29-'Budget Adjustment'!$J29)*VLOOKUP(_xlfn.NUMBERVALUE($E14),Accounts!$A$4:$B$9,2,TRUE),IF('Budget Adjustment'!$H29=Dimensions!$E$5,('Budget Adjustment'!$I29-'Budget Adjustment'!$J29)/12*VLOOKUP(_xlfn.NUMBERVALUE($E14),Accounts!$A$4:$B$9,2,TRUE),0)))</f>
        <v/>
      </c>
      <c r="J14" s="27" t="str">
        <f>IF(AND('Budget Adjustment'!$I29="",'Budget Adjustment'!$J29=""),"",IF('Budget Adjustment'!$H29=J$5,('Budget Adjustment'!$I29-'Budget Adjustment'!$J29)*VLOOKUP(_xlfn.NUMBERVALUE($E14),Accounts!$A$4:$B$9,2,TRUE),IF('Budget Adjustment'!$H29=Dimensions!$E$5,('Budget Adjustment'!$I29-'Budget Adjustment'!$J29)/12*VLOOKUP(_xlfn.NUMBERVALUE($E14),Accounts!$A$4:$B$9,2,TRUE),0)))</f>
        <v/>
      </c>
      <c r="K14" s="27" t="str">
        <f>IF(AND('Budget Adjustment'!$I29="",'Budget Adjustment'!$J29=""),"",IF('Budget Adjustment'!$H29=K$5,('Budget Adjustment'!$I29-'Budget Adjustment'!$J29)*VLOOKUP(_xlfn.NUMBERVALUE($E14),Accounts!$A$4:$B$9,2,TRUE),IF('Budget Adjustment'!$H29=Dimensions!$E$5,('Budget Adjustment'!$I29-'Budget Adjustment'!$J29)/12*VLOOKUP(_xlfn.NUMBERVALUE($E14),Accounts!$A$4:$B$9,2,TRUE),0)))</f>
        <v/>
      </c>
      <c r="L14" s="27" t="str">
        <f>IF(AND('Budget Adjustment'!$I29="",'Budget Adjustment'!$J29=""),"",IF('Budget Adjustment'!$H29=L$5,('Budget Adjustment'!$I29-'Budget Adjustment'!$J29)*VLOOKUP(_xlfn.NUMBERVALUE($E14),Accounts!$A$4:$B$9,2,TRUE),IF('Budget Adjustment'!$H29=Dimensions!$E$5,('Budget Adjustment'!$I29-'Budget Adjustment'!$J29)/12*VLOOKUP(_xlfn.NUMBERVALUE($E14),Accounts!$A$4:$B$9,2,TRUE),0)))</f>
        <v/>
      </c>
      <c r="M14" s="27" t="str">
        <f>IF(AND('Budget Adjustment'!$I29="",'Budget Adjustment'!$J29=""),"",IF('Budget Adjustment'!$H29=M$5,('Budget Adjustment'!$I29-'Budget Adjustment'!$J29)*VLOOKUP(_xlfn.NUMBERVALUE($E14),Accounts!$A$4:$B$9,2,TRUE),IF('Budget Adjustment'!$H29=Dimensions!$E$5,('Budget Adjustment'!$I29-'Budget Adjustment'!$J29)/12*VLOOKUP(_xlfn.NUMBERVALUE($E14),Accounts!$A$4:$B$9,2,TRUE),0)))</f>
        <v/>
      </c>
      <c r="N14" s="27" t="str">
        <f>IF(AND('Budget Adjustment'!$I29="",'Budget Adjustment'!$J29=""),"",IF('Budget Adjustment'!$H29=N$5,('Budget Adjustment'!$I29-'Budget Adjustment'!$J29)*VLOOKUP(_xlfn.NUMBERVALUE($E14),Accounts!$A$4:$B$9,2,TRUE),IF('Budget Adjustment'!$H29=Dimensions!$E$5,('Budget Adjustment'!$I29-'Budget Adjustment'!$J29)/12*VLOOKUP(_xlfn.NUMBERVALUE($E14),Accounts!$A$4:$B$9,2,TRUE),0)))</f>
        <v/>
      </c>
      <c r="O14" s="27" t="str">
        <f>IF(AND('Budget Adjustment'!$I29="",'Budget Adjustment'!$J29=""),"",IF('Budget Adjustment'!$H29=O$5,('Budget Adjustment'!$I29-'Budget Adjustment'!$J29)*VLOOKUP(_xlfn.NUMBERVALUE($E14),Accounts!$A$4:$B$9,2,TRUE),IF('Budget Adjustment'!$H29=Dimensions!$E$5,('Budget Adjustment'!$I29-'Budget Adjustment'!$J29)/12*VLOOKUP(_xlfn.NUMBERVALUE($E14),Accounts!$A$4:$B$9,2,TRUE),0)))</f>
        <v/>
      </c>
      <c r="P14" s="27" t="str">
        <f>IF(AND('Budget Adjustment'!$I29="",'Budget Adjustment'!$J29=""),"",IF('Budget Adjustment'!$H29=P$5,('Budget Adjustment'!$I29-'Budget Adjustment'!$J29)*VLOOKUP(_xlfn.NUMBERVALUE($E14),Accounts!$A$4:$B$9,2,TRUE),IF('Budget Adjustment'!$H29=Dimensions!$E$5,('Budget Adjustment'!$I29-'Budget Adjustment'!$J29)/12*VLOOKUP(_xlfn.NUMBERVALUE($E14),Accounts!$A$4:$B$9,2,TRUE),0)))</f>
        <v/>
      </c>
      <c r="Q14" s="27" t="str">
        <f>IF(AND('Budget Adjustment'!$I29="",'Budget Adjustment'!$J29=""),"",IF('Budget Adjustment'!$H29=Q$5,('Budget Adjustment'!$I29-'Budget Adjustment'!$J29)*VLOOKUP(_xlfn.NUMBERVALUE($E14),Accounts!$A$4:$B$9,2,TRUE),IF('Budget Adjustment'!$H29=Dimensions!$E$5,('Budget Adjustment'!$I29-'Budget Adjustment'!$J29)/12*VLOOKUP(_xlfn.NUMBERVALUE($E14),Accounts!$A$4:$B$9,2,TRUE),0)))</f>
        <v/>
      </c>
      <c r="R14" s="27" t="str">
        <f>IF(AND('Budget Adjustment'!$I29="",'Budget Adjustment'!$J29=""),"",IF('Budget Adjustment'!$H29=R$5,('Budget Adjustment'!$I29-'Budget Adjustment'!$J29)*VLOOKUP(_xlfn.NUMBERVALUE($E14),Accounts!$A$4:$B$9,2,TRUE),IF('Budget Adjustment'!$H29=Dimensions!$E$5,('Budget Adjustment'!$I29-'Budget Adjustment'!$J29)/12*VLOOKUP(_xlfn.NUMBERVALUE($E14),Accounts!$A$4:$B$9,2,TRUE),0)))</f>
        <v/>
      </c>
      <c r="S14" s="27" t="str">
        <f>IF(AND('Budget Adjustment'!$I29="",'Budget Adjustment'!$J29=""),"",IF('Budget Adjustment'!$H29=S$5,('Budget Adjustment'!$I29-'Budget Adjustment'!$J29)*VLOOKUP(_xlfn.NUMBERVALUE($E14),Accounts!$A$4:$B$9,2,TRUE),IF('Budget Adjustment'!$H29=Dimensions!$E$5,('Budget Adjustment'!$I29-'Budget Adjustment'!$J29)/12*VLOOKUP(_xlfn.NUMBERVALUE($E14),Accounts!$A$4:$B$9,2,TRUE),0)))</f>
        <v/>
      </c>
      <c r="T14" s="27" t="str">
        <f>IF(AND('Budget Adjustment'!$I29="",'Budget Adjustment'!$J29=""),"",IF('Budget Adjustment'!$H29=T$5,('Budget Adjustment'!$I29-'Budget Adjustment'!$J29)*VLOOKUP(_xlfn.NUMBERVALUE($E14),Accounts!$A$4:$B$9,2,TRUE),IF('Budget Adjustment'!$H29=Dimensions!$E$5,('Budget Adjustment'!$I29-'Budget Adjustment'!$J29)/12*VLOOKUP(_xlfn.NUMBERVALUE($E14),Accounts!$A$4:$B$9,2,TRUE),0)))</f>
        <v/>
      </c>
    </row>
    <row r="15" spans="1:20" x14ac:dyDescent="0.35">
      <c r="A15" s="27" t="str">
        <f>IF('Budget Adjustment'!B30="","",CONCATENATE(Dimensions!F$2,LEFT('Budget Adjustment'!B30,2)))</f>
        <v/>
      </c>
      <c r="B15" s="27" t="str">
        <f>IF('Budget Adjustment'!C30="","",CONCATENATE(Dimensions!G$2,LEFT('Budget Adjustment'!C30,4)))</f>
        <v/>
      </c>
      <c r="C15" s="27" t="str">
        <f>IF('Budget Adjustment'!D30="","",CONCATENATE(Dimensions!H$2,LEFT('Budget Adjustment'!D30,5)))</f>
        <v/>
      </c>
      <c r="D15" s="27" t="str">
        <f>IF('Budget Adjustment'!E30="","",CONCATENATE(Dimensions!I$2,LEFT('Budget Adjustment'!E30,6)))</f>
        <v/>
      </c>
      <c r="E15" s="27" t="str">
        <f>IF('Budget Adjustment'!F30="","",LEFT('Budget Adjustment'!F30,5))</f>
        <v/>
      </c>
      <c r="F15" s="27" t="str">
        <f>IF('Budget Adjustment'!G30="","",CONCATENATE(Dimensions!K$2,LEFT('Budget Adjustment'!G30,3)))</f>
        <v/>
      </c>
      <c r="G15" s="27" t="str">
        <f>IF('Budget Adjustment'!B30="","","Upload Line Item")</f>
        <v/>
      </c>
      <c r="H15" s="27" t="str">
        <f>IF('Budget Adjustment'!B30="","",CONCATENATE('Budget Adjustment'!$C$5," (",'Budget Adjustment'!$I$5,"): ",'Budget Adjustment'!K30))</f>
        <v/>
      </c>
      <c r="I15" s="27" t="str">
        <f>IF(AND('Budget Adjustment'!$I30="",'Budget Adjustment'!$J30=""),"",IF('Budget Adjustment'!$H30=I$5,('Budget Adjustment'!$I30-'Budget Adjustment'!$J30)*VLOOKUP(_xlfn.NUMBERVALUE($E15),Accounts!$A$4:$B$9,2,TRUE),IF('Budget Adjustment'!$H30=Dimensions!$E$5,('Budget Adjustment'!$I30-'Budget Adjustment'!$J30)/12*VLOOKUP(_xlfn.NUMBERVALUE($E15),Accounts!$A$4:$B$9,2,TRUE),0)))</f>
        <v/>
      </c>
      <c r="J15" s="27" t="str">
        <f>IF(AND('Budget Adjustment'!$I30="",'Budget Adjustment'!$J30=""),"",IF('Budget Adjustment'!$H30=J$5,('Budget Adjustment'!$I30-'Budget Adjustment'!$J30)*VLOOKUP(_xlfn.NUMBERVALUE($E15),Accounts!$A$4:$B$9,2,TRUE),IF('Budget Adjustment'!$H30=Dimensions!$E$5,('Budget Adjustment'!$I30-'Budget Adjustment'!$J30)/12*VLOOKUP(_xlfn.NUMBERVALUE($E15),Accounts!$A$4:$B$9,2,TRUE),0)))</f>
        <v/>
      </c>
      <c r="K15" s="27" t="str">
        <f>IF(AND('Budget Adjustment'!$I30="",'Budget Adjustment'!$J30=""),"",IF('Budget Adjustment'!$H30=K$5,('Budget Adjustment'!$I30-'Budget Adjustment'!$J30)*VLOOKUP(_xlfn.NUMBERVALUE($E15),Accounts!$A$4:$B$9,2,TRUE),IF('Budget Adjustment'!$H30=Dimensions!$E$5,('Budget Adjustment'!$I30-'Budget Adjustment'!$J30)/12*VLOOKUP(_xlfn.NUMBERVALUE($E15),Accounts!$A$4:$B$9,2,TRUE),0)))</f>
        <v/>
      </c>
      <c r="L15" s="27" t="str">
        <f>IF(AND('Budget Adjustment'!$I30="",'Budget Adjustment'!$J30=""),"",IF('Budget Adjustment'!$H30=L$5,('Budget Adjustment'!$I30-'Budget Adjustment'!$J30)*VLOOKUP(_xlfn.NUMBERVALUE($E15),Accounts!$A$4:$B$9,2,TRUE),IF('Budget Adjustment'!$H30=Dimensions!$E$5,('Budget Adjustment'!$I30-'Budget Adjustment'!$J30)/12*VLOOKUP(_xlfn.NUMBERVALUE($E15),Accounts!$A$4:$B$9,2,TRUE),0)))</f>
        <v/>
      </c>
      <c r="M15" s="27" t="str">
        <f>IF(AND('Budget Adjustment'!$I30="",'Budget Adjustment'!$J30=""),"",IF('Budget Adjustment'!$H30=M$5,('Budget Adjustment'!$I30-'Budget Adjustment'!$J30)*VLOOKUP(_xlfn.NUMBERVALUE($E15),Accounts!$A$4:$B$9,2,TRUE),IF('Budget Adjustment'!$H30=Dimensions!$E$5,('Budget Adjustment'!$I30-'Budget Adjustment'!$J30)/12*VLOOKUP(_xlfn.NUMBERVALUE($E15),Accounts!$A$4:$B$9,2,TRUE),0)))</f>
        <v/>
      </c>
      <c r="N15" s="27" t="str">
        <f>IF(AND('Budget Adjustment'!$I30="",'Budget Adjustment'!$J30=""),"",IF('Budget Adjustment'!$H30=N$5,('Budget Adjustment'!$I30-'Budget Adjustment'!$J30)*VLOOKUP(_xlfn.NUMBERVALUE($E15),Accounts!$A$4:$B$9,2,TRUE),IF('Budget Adjustment'!$H30=Dimensions!$E$5,('Budget Adjustment'!$I30-'Budget Adjustment'!$J30)/12*VLOOKUP(_xlfn.NUMBERVALUE($E15),Accounts!$A$4:$B$9,2,TRUE),0)))</f>
        <v/>
      </c>
      <c r="O15" s="27" t="str">
        <f>IF(AND('Budget Adjustment'!$I30="",'Budget Adjustment'!$J30=""),"",IF('Budget Adjustment'!$H30=O$5,('Budget Adjustment'!$I30-'Budget Adjustment'!$J30)*VLOOKUP(_xlfn.NUMBERVALUE($E15),Accounts!$A$4:$B$9,2,TRUE),IF('Budget Adjustment'!$H30=Dimensions!$E$5,('Budget Adjustment'!$I30-'Budget Adjustment'!$J30)/12*VLOOKUP(_xlfn.NUMBERVALUE($E15),Accounts!$A$4:$B$9,2,TRUE),0)))</f>
        <v/>
      </c>
      <c r="P15" s="27" t="str">
        <f>IF(AND('Budget Adjustment'!$I30="",'Budget Adjustment'!$J30=""),"",IF('Budget Adjustment'!$H30=P$5,('Budget Adjustment'!$I30-'Budget Adjustment'!$J30)*VLOOKUP(_xlfn.NUMBERVALUE($E15),Accounts!$A$4:$B$9,2,TRUE),IF('Budget Adjustment'!$H30=Dimensions!$E$5,('Budget Adjustment'!$I30-'Budget Adjustment'!$J30)/12*VLOOKUP(_xlfn.NUMBERVALUE($E15),Accounts!$A$4:$B$9,2,TRUE),0)))</f>
        <v/>
      </c>
      <c r="Q15" s="27" t="str">
        <f>IF(AND('Budget Adjustment'!$I30="",'Budget Adjustment'!$J30=""),"",IF('Budget Adjustment'!$H30=Q$5,('Budget Adjustment'!$I30-'Budget Adjustment'!$J30)*VLOOKUP(_xlfn.NUMBERVALUE($E15),Accounts!$A$4:$B$9,2,TRUE),IF('Budget Adjustment'!$H30=Dimensions!$E$5,('Budget Adjustment'!$I30-'Budget Adjustment'!$J30)/12*VLOOKUP(_xlfn.NUMBERVALUE($E15),Accounts!$A$4:$B$9,2,TRUE),0)))</f>
        <v/>
      </c>
      <c r="R15" s="27" t="str">
        <f>IF(AND('Budget Adjustment'!$I30="",'Budget Adjustment'!$J30=""),"",IF('Budget Adjustment'!$H30=R$5,('Budget Adjustment'!$I30-'Budget Adjustment'!$J30)*VLOOKUP(_xlfn.NUMBERVALUE($E15),Accounts!$A$4:$B$9,2,TRUE),IF('Budget Adjustment'!$H30=Dimensions!$E$5,('Budget Adjustment'!$I30-'Budget Adjustment'!$J30)/12*VLOOKUP(_xlfn.NUMBERVALUE($E15),Accounts!$A$4:$B$9,2,TRUE),0)))</f>
        <v/>
      </c>
      <c r="S15" s="27" t="str">
        <f>IF(AND('Budget Adjustment'!$I30="",'Budget Adjustment'!$J30=""),"",IF('Budget Adjustment'!$H30=S$5,('Budget Adjustment'!$I30-'Budget Adjustment'!$J30)*VLOOKUP(_xlfn.NUMBERVALUE($E15),Accounts!$A$4:$B$9,2,TRUE),IF('Budget Adjustment'!$H30=Dimensions!$E$5,('Budget Adjustment'!$I30-'Budget Adjustment'!$J30)/12*VLOOKUP(_xlfn.NUMBERVALUE($E15),Accounts!$A$4:$B$9,2,TRUE),0)))</f>
        <v/>
      </c>
      <c r="T15" s="27" t="str">
        <f>IF(AND('Budget Adjustment'!$I30="",'Budget Adjustment'!$J30=""),"",IF('Budget Adjustment'!$H30=T$5,('Budget Adjustment'!$I30-'Budget Adjustment'!$J30)*VLOOKUP(_xlfn.NUMBERVALUE($E15),Accounts!$A$4:$B$9,2,TRUE),IF('Budget Adjustment'!$H30=Dimensions!$E$5,('Budget Adjustment'!$I30-'Budget Adjustment'!$J30)/12*VLOOKUP(_xlfn.NUMBERVALUE($E15),Accounts!$A$4:$B$9,2,TRUE),0)))</f>
        <v/>
      </c>
    </row>
    <row r="16" spans="1:20" x14ac:dyDescent="0.35">
      <c r="A16" s="27" t="str">
        <f>IF('Budget Adjustment'!B31="","",CONCATENATE(Dimensions!F$2,LEFT('Budget Adjustment'!B31,2)))</f>
        <v/>
      </c>
      <c r="B16" s="27" t="str">
        <f>IF('Budget Adjustment'!C31="","",CONCATENATE(Dimensions!G$2,LEFT('Budget Adjustment'!C31,4)))</f>
        <v/>
      </c>
      <c r="C16" s="27" t="str">
        <f>IF('Budget Adjustment'!D31="","",CONCATENATE(Dimensions!H$2,LEFT('Budget Adjustment'!D31,5)))</f>
        <v/>
      </c>
      <c r="D16" s="27" t="str">
        <f>IF('Budget Adjustment'!E31="","",CONCATENATE(Dimensions!I$2,LEFT('Budget Adjustment'!E31,6)))</f>
        <v/>
      </c>
      <c r="E16" s="27" t="str">
        <f>IF('Budget Adjustment'!F31="","",LEFT('Budget Adjustment'!F31,5))</f>
        <v/>
      </c>
      <c r="F16" s="27" t="str">
        <f>IF('Budget Adjustment'!G31="","",CONCATENATE(Dimensions!K$2,LEFT('Budget Adjustment'!G31,3)))</f>
        <v/>
      </c>
      <c r="G16" s="27" t="str">
        <f>IF('Budget Adjustment'!B31="","","Upload Line Item")</f>
        <v/>
      </c>
      <c r="H16" s="27" t="str">
        <f>IF('Budget Adjustment'!B31="","",CONCATENATE('Budget Adjustment'!$C$5," (",'Budget Adjustment'!$I$5,"): ",'Budget Adjustment'!K31))</f>
        <v/>
      </c>
      <c r="I16" s="27" t="str">
        <f>IF(AND('Budget Adjustment'!$I31="",'Budget Adjustment'!$J31=""),"",IF('Budget Adjustment'!$H31=I$5,('Budget Adjustment'!$I31-'Budget Adjustment'!$J31)*VLOOKUP(_xlfn.NUMBERVALUE($E16),Accounts!$A$4:$B$9,2,TRUE),IF('Budget Adjustment'!$H31=Dimensions!$E$5,('Budget Adjustment'!$I31-'Budget Adjustment'!$J31)/12*VLOOKUP(_xlfn.NUMBERVALUE($E16),Accounts!$A$4:$B$9,2,TRUE),0)))</f>
        <v/>
      </c>
      <c r="J16" s="27" t="str">
        <f>IF(AND('Budget Adjustment'!$I31="",'Budget Adjustment'!$J31=""),"",IF('Budget Adjustment'!$H31=J$5,('Budget Adjustment'!$I31-'Budget Adjustment'!$J31)*VLOOKUP(_xlfn.NUMBERVALUE($E16),Accounts!$A$4:$B$9,2,TRUE),IF('Budget Adjustment'!$H31=Dimensions!$E$5,('Budget Adjustment'!$I31-'Budget Adjustment'!$J31)/12*VLOOKUP(_xlfn.NUMBERVALUE($E16),Accounts!$A$4:$B$9,2,TRUE),0)))</f>
        <v/>
      </c>
      <c r="K16" s="27" t="str">
        <f>IF(AND('Budget Adjustment'!$I31="",'Budget Adjustment'!$J31=""),"",IF('Budget Adjustment'!$H31=K$5,('Budget Adjustment'!$I31-'Budget Adjustment'!$J31)*VLOOKUP(_xlfn.NUMBERVALUE($E16),Accounts!$A$4:$B$9,2,TRUE),IF('Budget Adjustment'!$H31=Dimensions!$E$5,('Budget Adjustment'!$I31-'Budget Adjustment'!$J31)/12*VLOOKUP(_xlfn.NUMBERVALUE($E16),Accounts!$A$4:$B$9,2,TRUE),0)))</f>
        <v/>
      </c>
      <c r="L16" s="27" t="str">
        <f>IF(AND('Budget Adjustment'!$I31="",'Budget Adjustment'!$J31=""),"",IF('Budget Adjustment'!$H31=L$5,('Budget Adjustment'!$I31-'Budget Adjustment'!$J31)*VLOOKUP(_xlfn.NUMBERVALUE($E16),Accounts!$A$4:$B$9,2,TRUE),IF('Budget Adjustment'!$H31=Dimensions!$E$5,('Budget Adjustment'!$I31-'Budget Adjustment'!$J31)/12*VLOOKUP(_xlfn.NUMBERVALUE($E16),Accounts!$A$4:$B$9,2,TRUE),0)))</f>
        <v/>
      </c>
      <c r="M16" s="27" t="str">
        <f>IF(AND('Budget Adjustment'!$I31="",'Budget Adjustment'!$J31=""),"",IF('Budget Adjustment'!$H31=M$5,('Budget Adjustment'!$I31-'Budget Adjustment'!$J31)*VLOOKUP(_xlfn.NUMBERVALUE($E16),Accounts!$A$4:$B$9,2,TRUE),IF('Budget Adjustment'!$H31=Dimensions!$E$5,('Budget Adjustment'!$I31-'Budget Adjustment'!$J31)/12*VLOOKUP(_xlfn.NUMBERVALUE($E16),Accounts!$A$4:$B$9,2,TRUE),0)))</f>
        <v/>
      </c>
      <c r="N16" s="27" t="str">
        <f>IF(AND('Budget Adjustment'!$I31="",'Budget Adjustment'!$J31=""),"",IF('Budget Adjustment'!$H31=N$5,('Budget Adjustment'!$I31-'Budget Adjustment'!$J31)*VLOOKUP(_xlfn.NUMBERVALUE($E16),Accounts!$A$4:$B$9,2,TRUE),IF('Budget Adjustment'!$H31=Dimensions!$E$5,('Budget Adjustment'!$I31-'Budget Adjustment'!$J31)/12*VLOOKUP(_xlfn.NUMBERVALUE($E16),Accounts!$A$4:$B$9,2,TRUE),0)))</f>
        <v/>
      </c>
      <c r="O16" s="27" t="str">
        <f>IF(AND('Budget Adjustment'!$I31="",'Budget Adjustment'!$J31=""),"",IF('Budget Adjustment'!$H31=O$5,('Budget Adjustment'!$I31-'Budget Adjustment'!$J31)*VLOOKUP(_xlfn.NUMBERVALUE($E16),Accounts!$A$4:$B$9,2,TRUE),IF('Budget Adjustment'!$H31=Dimensions!$E$5,('Budget Adjustment'!$I31-'Budget Adjustment'!$J31)/12*VLOOKUP(_xlfn.NUMBERVALUE($E16),Accounts!$A$4:$B$9,2,TRUE),0)))</f>
        <v/>
      </c>
      <c r="P16" s="27" t="str">
        <f>IF(AND('Budget Adjustment'!$I31="",'Budget Adjustment'!$J31=""),"",IF('Budget Adjustment'!$H31=P$5,('Budget Adjustment'!$I31-'Budget Adjustment'!$J31)*VLOOKUP(_xlfn.NUMBERVALUE($E16),Accounts!$A$4:$B$9,2,TRUE),IF('Budget Adjustment'!$H31=Dimensions!$E$5,('Budget Adjustment'!$I31-'Budget Adjustment'!$J31)/12*VLOOKUP(_xlfn.NUMBERVALUE($E16),Accounts!$A$4:$B$9,2,TRUE),0)))</f>
        <v/>
      </c>
      <c r="Q16" s="27" t="str">
        <f>IF(AND('Budget Adjustment'!$I31="",'Budget Adjustment'!$J31=""),"",IF('Budget Adjustment'!$H31=Q$5,('Budget Adjustment'!$I31-'Budget Adjustment'!$J31)*VLOOKUP(_xlfn.NUMBERVALUE($E16),Accounts!$A$4:$B$9,2,TRUE),IF('Budget Adjustment'!$H31=Dimensions!$E$5,('Budget Adjustment'!$I31-'Budget Adjustment'!$J31)/12*VLOOKUP(_xlfn.NUMBERVALUE($E16),Accounts!$A$4:$B$9,2,TRUE),0)))</f>
        <v/>
      </c>
      <c r="R16" s="27" t="str">
        <f>IF(AND('Budget Adjustment'!$I31="",'Budget Adjustment'!$J31=""),"",IF('Budget Adjustment'!$H31=R$5,('Budget Adjustment'!$I31-'Budget Adjustment'!$J31)*VLOOKUP(_xlfn.NUMBERVALUE($E16),Accounts!$A$4:$B$9,2,TRUE),IF('Budget Adjustment'!$H31=Dimensions!$E$5,('Budget Adjustment'!$I31-'Budget Adjustment'!$J31)/12*VLOOKUP(_xlfn.NUMBERVALUE($E16),Accounts!$A$4:$B$9,2,TRUE),0)))</f>
        <v/>
      </c>
      <c r="S16" s="27" t="str">
        <f>IF(AND('Budget Adjustment'!$I31="",'Budget Adjustment'!$J31=""),"",IF('Budget Adjustment'!$H31=S$5,('Budget Adjustment'!$I31-'Budget Adjustment'!$J31)*VLOOKUP(_xlfn.NUMBERVALUE($E16),Accounts!$A$4:$B$9,2,TRUE),IF('Budget Adjustment'!$H31=Dimensions!$E$5,('Budget Adjustment'!$I31-'Budget Adjustment'!$J31)/12*VLOOKUP(_xlfn.NUMBERVALUE($E16),Accounts!$A$4:$B$9,2,TRUE),0)))</f>
        <v/>
      </c>
      <c r="T16" s="27" t="str">
        <f>IF(AND('Budget Adjustment'!$I31="",'Budget Adjustment'!$J31=""),"",IF('Budget Adjustment'!$H31=T$5,('Budget Adjustment'!$I31-'Budget Adjustment'!$J31)*VLOOKUP(_xlfn.NUMBERVALUE($E16),Accounts!$A$4:$B$9,2,TRUE),IF('Budget Adjustment'!$H31=Dimensions!$E$5,('Budget Adjustment'!$I31-'Budget Adjustment'!$J31)/12*VLOOKUP(_xlfn.NUMBERVALUE($E16),Accounts!$A$4:$B$9,2,TRUE),0)))</f>
        <v/>
      </c>
    </row>
    <row r="17" spans="1:20" x14ac:dyDescent="0.35">
      <c r="A17" s="27" t="str">
        <f>IF('Budget Adjustment'!B32="","",CONCATENATE(Dimensions!F$2,LEFT('Budget Adjustment'!B32,2)))</f>
        <v/>
      </c>
      <c r="B17" s="27" t="str">
        <f>IF('Budget Adjustment'!C32="","",CONCATENATE(Dimensions!G$2,LEFT('Budget Adjustment'!C32,4)))</f>
        <v/>
      </c>
      <c r="C17" s="27" t="str">
        <f>IF('Budget Adjustment'!D32="","",CONCATENATE(Dimensions!H$2,LEFT('Budget Adjustment'!D32,5)))</f>
        <v/>
      </c>
      <c r="D17" s="27" t="str">
        <f>IF('Budget Adjustment'!E32="","",CONCATENATE(Dimensions!I$2,LEFT('Budget Adjustment'!E32,6)))</f>
        <v/>
      </c>
      <c r="E17" s="27" t="str">
        <f>IF('Budget Adjustment'!F32="","",LEFT('Budget Adjustment'!F32,5))</f>
        <v/>
      </c>
      <c r="F17" s="27" t="str">
        <f>IF('Budget Adjustment'!G32="","",CONCATENATE(Dimensions!K$2,LEFT('Budget Adjustment'!G32,3)))</f>
        <v/>
      </c>
      <c r="G17" s="27" t="str">
        <f>IF('Budget Adjustment'!B32="","","Upload Line Item")</f>
        <v/>
      </c>
      <c r="H17" s="27" t="str">
        <f>IF('Budget Adjustment'!B32="","",CONCATENATE('Budget Adjustment'!$C$5," (",'Budget Adjustment'!$I$5,"): ",'Budget Adjustment'!K32))</f>
        <v/>
      </c>
      <c r="I17" s="27" t="str">
        <f>IF(AND('Budget Adjustment'!$I32="",'Budget Adjustment'!$J32=""),"",IF('Budget Adjustment'!$H32=I$5,('Budget Adjustment'!$I32-'Budget Adjustment'!$J32)*VLOOKUP(_xlfn.NUMBERVALUE($E17),Accounts!$A$4:$B$9,2,TRUE),IF('Budget Adjustment'!$H32=Dimensions!$E$5,('Budget Adjustment'!$I32-'Budget Adjustment'!$J32)/12*VLOOKUP(_xlfn.NUMBERVALUE($E17),Accounts!$A$4:$B$9,2,TRUE),0)))</f>
        <v/>
      </c>
      <c r="J17" s="27" t="str">
        <f>IF(AND('Budget Adjustment'!$I32="",'Budget Adjustment'!$J32=""),"",IF('Budget Adjustment'!$H32=J$5,('Budget Adjustment'!$I32-'Budget Adjustment'!$J32)*VLOOKUP(_xlfn.NUMBERVALUE($E17),Accounts!$A$4:$B$9,2,TRUE),IF('Budget Adjustment'!$H32=Dimensions!$E$5,('Budget Adjustment'!$I32-'Budget Adjustment'!$J32)/12*VLOOKUP(_xlfn.NUMBERVALUE($E17),Accounts!$A$4:$B$9,2,TRUE),0)))</f>
        <v/>
      </c>
      <c r="K17" s="27" t="str">
        <f>IF(AND('Budget Adjustment'!$I32="",'Budget Adjustment'!$J32=""),"",IF('Budget Adjustment'!$H32=K$5,('Budget Adjustment'!$I32-'Budget Adjustment'!$J32)*VLOOKUP(_xlfn.NUMBERVALUE($E17),Accounts!$A$4:$B$9,2,TRUE),IF('Budget Adjustment'!$H32=Dimensions!$E$5,('Budget Adjustment'!$I32-'Budget Adjustment'!$J32)/12*VLOOKUP(_xlfn.NUMBERVALUE($E17),Accounts!$A$4:$B$9,2,TRUE),0)))</f>
        <v/>
      </c>
      <c r="L17" s="27" t="str">
        <f>IF(AND('Budget Adjustment'!$I32="",'Budget Adjustment'!$J32=""),"",IF('Budget Adjustment'!$H32=L$5,('Budget Adjustment'!$I32-'Budget Adjustment'!$J32)*VLOOKUP(_xlfn.NUMBERVALUE($E17),Accounts!$A$4:$B$9,2,TRUE),IF('Budget Adjustment'!$H32=Dimensions!$E$5,('Budget Adjustment'!$I32-'Budget Adjustment'!$J32)/12*VLOOKUP(_xlfn.NUMBERVALUE($E17),Accounts!$A$4:$B$9,2,TRUE),0)))</f>
        <v/>
      </c>
      <c r="M17" s="27" t="str">
        <f>IF(AND('Budget Adjustment'!$I32="",'Budget Adjustment'!$J32=""),"",IF('Budget Adjustment'!$H32=M$5,('Budget Adjustment'!$I32-'Budget Adjustment'!$J32)*VLOOKUP(_xlfn.NUMBERVALUE($E17),Accounts!$A$4:$B$9,2,TRUE),IF('Budget Adjustment'!$H32=Dimensions!$E$5,('Budget Adjustment'!$I32-'Budget Adjustment'!$J32)/12*VLOOKUP(_xlfn.NUMBERVALUE($E17),Accounts!$A$4:$B$9,2,TRUE),0)))</f>
        <v/>
      </c>
      <c r="N17" s="27" t="str">
        <f>IF(AND('Budget Adjustment'!$I32="",'Budget Adjustment'!$J32=""),"",IF('Budget Adjustment'!$H32=N$5,('Budget Adjustment'!$I32-'Budget Adjustment'!$J32)*VLOOKUP(_xlfn.NUMBERVALUE($E17),Accounts!$A$4:$B$9,2,TRUE),IF('Budget Adjustment'!$H32=Dimensions!$E$5,('Budget Adjustment'!$I32-'Budget Adjustment'!$J32)/12*VLOOKUP(_xlfn.NUMBERVALUE($E17),Accounts!$A$4:$B$9,2,TRUE),0)))</f>
        <v/>
      </c>
      <c r="O17" s="27" t="str">
        <f>IF(AND('Budget Adjustment'!$I32="",'Budget Adjustment'!$J32=""),"",IF('Budget Adjustment'!$H32=O$5,('Budget Adjustment'!$I32-'Budget Adjustment'!$J32)*VLOOKUP(_xlfn.NUMBERVALUE($E17),Accounts!$A$4:$B$9,2,TRUE),IF('Budget Adjustment'!$H32=Dimensions!$E$5,('Budget Adjustment'!$I32-'Budget Adjustment'!$J32)/12*VLOOKUP(_xlfn.NUMBERVALUE($E17),Accounts!$A$4:$B$9,2,TRUE),0)))</f>
        <v/>
      </c>
      <c r="P17" s="27" t="str">
        <f>IF(AND('Budget Adjustment'!$I32="",'Budget Adjustment'!$J32=""),"",IF('Budget Adjustment'!$H32=P$5,('Budget Adjustment'!$I32-'Budget Adjustment'!$J32)*VLOOKUP(_xlfn.NUMBERVALUE($E17),Accounts!$A$4:$B$9,2,TRUE),IF('Budget Adjustment'!$H32=Dimensions!$E$5,('Budget Adjustment'!$I32-'Budget Adjustment'!$J32)/12*VLOOKUP(_xlfn.NUMBERVALUE($E17),Accounts!$A$4:$B$9,2,TRUE),0)))</f>
        <v/>
      </c>
      <c r="Q17" s="27" t="str">
        <f>IF(AND('Budget Adjustment'!$I32="",'Budget Adjustment'!$J32=""),"",IF('Budget Adjustment'!$H32=Q$5,('Budget Adjustment'!$I32-'Budget Adjustment'!$J32)*VLOOKUP(_xlfn.NUMBERVALUE($E17),Accounts!$A$4:$B$9,2,TRUE),IF('Budget Adjustment'!$H32=Dimensions!$E$5,('Budget Adjustment'!$I32-'Budget Adjustment'!$J32)/12*VLOOKUP(_xlfn.NUMBERVALUE($E17),Accounts!$A$4:$B$9,2,TRUE),0)))</f>
        <v/>
      </c>
      <c r="R17" s="27" t="str">
        <f>IF(AND('Budget Adjustment'!$I32="",'Budget Adjustment'!$J32=""),"",IF('Budget Adjustment'!$H32=R$5,('Budget Adjustment'!$I32-'Budget Adjustment'!$J32)*VLOOKUP(_xlfn.NUMBERVALUE($E17),Accounts!$A$4:$B$9,2,TRUE),IF('Budget Adjustment'!$H32=Dimensions!$E$5,('Budget Adjustment'!$I32-'Budget Adjustment'!$J32)/12*VLOOKUP(_xlfn.NUMBERVALUE($E17),Accounts!$A$4:$B$9,2,TRUE),0)))</f>
        <v/>
      </c>
      <c r="S17" s="27" t="str">
        <f>IF(AND('Budget Adjustment'!$I32="",'Budget Adjustment'!$J32=""),"",IF('Budget Adjustment'!$H32=S$5,('Budget Adjustment'!$I32-'Budget Adjustment'!$J32)*VLOOKUP(_xlfn.NUMBERVALUE($E17),Accounts!$A$4:$B$9,2,TRUE),IF('Budget Adjustment'!$H32=Dimensions!$E$5,('Budget Adjustment'!$I32-'Budget Adjustment'!$J32)/12*VLOOKUP(_xlfn.NUMBERVALUE($E17),Accounts!$A$4:$B$9,2,TRUE),0)))</f>
        <v/>
      </c>
      <c r="T17" s="27" t="str">
        <f>IF(AND('Budget Adjustment'!$I32="",'Budget Adjustment'!$J32=""),"",IF('Budget Adjustment'!$H32=T$5,('Budget Adjustment'!$I32-'Budget Adjustment'!$J32)*VLOOKUP(_xlfn.NUMBERVALUE($E17),Accounts!$A$4:$B$9,2,TRUE),IF('Budget Adjustment'!$H32=Dimensions!$E$5,('Budget Adjustment'!$I32-'Budget Adjustment'!$J32)/12*VLOOKUP(_xlfn.NUMBERVALUE($E17),Accounts!$A$4:$B$9,2,TRUE),0)))</f>
        <v/>
      </c>
    </row>
    <row r="18" spans="1:20" x14ac:dyDescent="0.35">
      <c r="A18" s="27" t="str">
        <f>IF('Budget Adjustment'!B33="","",CONCATENATE(Dimensions!F$2,LEFT('Budget Adjustment'!B33,2)))</f>
        <v/>
      </c>
      <c r="B18" s="27" t="str">
        <f>IF('Budget Adjustment'!C33="","",CONCATENATE(Dimensions!G$2,LEFT('Budget Adjustment'!C33,4)))</f>
        <v/>
      </c>
      <c r="C18" s="27" t="str">
        <f>IF('Budget Adjustment'!D33="","",CONCATENATE(Dimensions!H$2,LEFT('Budget Adjustment'!D33,5)))</f>
        <v/>
      </c>
      <c r="D18" s="27" t="str">
        <f>IF('Budget Adjustment'!E33="","",CONCATENATE(Dimensions!I$2,LEFT('Budget Adjustment'!E33,6)))</f>
        <v/>
      </c>
      <c r="E18" s="27" t="str">
        <f>IF('Budget Adjustment'!F33="","",LEFT('Budget Adjustment'!F33,5))</f>
        <v/>
      </c>
      <c r="F18" s="27" t="str">
        <f>IF('Budget Adjustment'!G33="","",CONCATENATE(Dimensions!K$2,LEFT('Budget Adjustment'!G33,3)))</f>
        <v/>
      </c>
      <c r="G18" s="27" t="str">
        <f>IF('Budget Adjustment'!B33="","","Upload Line Item")</f>
        <v/>
      </c>
      <c r="H18" s="27" t="str">
        <f>IF('Budget Adjustment'!B33="","",CONCATENATE('Budget Adjustment'!$C$5," (",'Budget Adjustment'!$I$5,"): ",'Budget Adjustment'!K33))</f>
        <v/>
      </c>
      <c r="I18" s="27" t="str">
        <f>IF(AND('Budget Adjustment'!$I33="",'Budget Adjustment'!$J33=""),"",IF('Budget Adjustment'!$H33=I$5,('Budget Adjustment'!$I33-'Budget Adjustment'!$J33)*VLOOKUP(_xlfn.NUMBERVALUE($E18),Accounts!$A$4:$B$9,2,TRUE),IF('Budget Adjustment'!$H33=Dimensions!$E$5,('Budget Adjustment'!$I33-'Budget Adjustment'!$J33)/12*VLOOKUP(_xlfn.NUMBERVALUE($E18),Accounts!$A$4:$B$9,2,TRUE),0)))</f>
        <v/>
      </c>
      <c r="J18" s="27" t="str">
        <f>IF(AND('Budget Adjustment'!$I33="",'Budget Adjustment'!$J33=""),"",IF('Budget Adjustment'!$H33=J$5,('Budget Adjustment'!$I33-'Budget Adjustment'!$J33)*VLOOKUP(_xlfn.NUMBERVALUE($E18),Accounts!$A$4:$B$9,2,TRUE),IF('Budget Adjustment'!$H33=Dimensions!$E$5,('Budget Adjustment'!$I33-'Budget Adjustment'!$J33)/12*VLOOKUP(_xlfn.NUMBERVALUE($E18),Accounts!$A$4:$B$9,2,TRUE),0)))</f>
        <v/>
      </c>
      <c r="K18" s="27" t="str">
        <f>IF(AND('Budget Adjustment'!$I33="",'Budget Adjustment'!$J33=""),"",IF('Budget Adjustment'!$H33=K$5,('Budget Adjustment'!$I33-'Budget Adjustment'!$J33)*VLOOKUP(_xlfn.NUMBERVALUE($E18),Accounts!$A$4:$B$9,2,TRUE),IF('Budget Adjustment'!$H33=Dimensions!$E$5,('Budget Adjustment'!$I33-'Budget Adjustment'!$J33)/12*VLOOKUP(_xlfn.NUMBERVALUE($E18),Accounts!$A$4:$B$9,2,TRUE),0)))</f>
        <v/>
      </c>
      <c r="L18" s="27" t="str">
        <f>IF(AND('Budget Adjustment'!$I33="",'Budget Adjustment'!$J33=""),"",IF('Budget Adjustment'!$H33=L$5,('Budget Adjustment'!$I33-'Budget Adjustment'!$J33)*VLOOKUP(_xlfn.NUMBERVALUE($E18),Accounts!$A$4:$B$9,2,TRUE),IF('Budget Adjustment'!$H33=Dimensions!$E$5,('Budget Adjustment'!$I33-'Budget Adjustment'!$J33)/12*VLOOKUP(_xlfn.NUMBERVALUE($E18),Accounts!$A$4:$B$9,2,TRUE),0)))</f>
        <v/>
      </c>
      <c r="M18" s="27" t="str">
        <f>IF(AND('Budget Adjustment'!$I33="",'Budget Adjustment'!$J33=""),"",IF('Budget Adjustment'!$H33=M$5,('Budget Adjustment'!$I33-'Budget Adjustment'!$J33)*VLOOKUP(_xlfn.NUMBERVALUE($E18),Accounts!$A$4:$B$9,2,TRUE),IF('Budget Adjustment'!$H33=Dimensions!$E$5,('Budget Adjustment'!$I33-'Budget Adjustment'!$J33)/12*VLOOKUP(_xlfn.NUMBERVALUE($E18),Accounts!$A$4:$B$9,2,TRUE),0)))</f>
        <v/>
      </c>
      <c r="N18" s="27" t="str">
        <f>IF(AND('Budget Adjustment'!$I33="",'Budget Adjustment'!$J33=""),"",IF('Budget Adjustment'!$H33=N$5,('Budget Adjustment'!$I33-'Budget Adjustment'!$J33)*VLOOKUP(_xlfn.NUMBERVALUE($E18),Accounts!$A$4:$B$9,2,TRUE),IF('Budget Adjustment'!$H33=Dimensions!$E$5,('Budget Adjustment'!$I33-'Budget Adjustment'!$J33)/12*VLOOKUP(_xlfn.NUMBERVALUE($E18),Accounts!$A$4:$B$9,2,TRUE),0)))</f>
        <v/>
      </c>
      <c r="O18" s="27" t="str">
        <f>IF(AND('Budget Adjustment'!$I33="",'Budget Adjustment'!$J33=""),"",IF('Budget Adjustment'!$H33=O$5,('Budget Adjustment'!$I33-'Budget Adjustment'!$J33)*VLOOKUP(_xlfn.NUMBERVALUE($E18),Accounts!$A$4:$B$9,2,TRUE),IF('Budget Adjustment'!$H33=Dimensions!$E$5,('Budget Adjustment'!$I33-'Budget Adjustment'!$J33)/12*VLOOKUP(_xlfn.NUMBERVALUE($E18),Accounts!$A$4:$B$9,2,TRUE),0)))</f>
        <v/>
      </c>
      <c r="P18" s="27" t="str">
        <f>IF(AND('Budget Adjustment'!$I33="",'Budget Adjustment'!$J33=""),"",IF('Budget Adjustment'!$H33=P$5,('Budget Adjustment'!$I33-'Budget Adjustment'!$J33)*VLOOKUP(_xlfn.NUMBERVALUE($E18),Accounts!$A$4:$B$9,2,TRUE),IF('Budget Adjustment'!$H33=Dimensions!$E$5,('Budget Adjustment'!$I33-'Budget Adjustment'!$J33)/12*VLOOKUP(_xlfn.NUMBERVALUE($E18),Accounts!$A$4:$B$9,2,TRUE),0)))</f>
        <v/>
      </c>
      <c r="Q18" s="27" t="str">
        <f>IF(AND('Budget Adjustment'!$I33="",'Budget Adjustment'!$J33=""),"",IF('Budget Adjustment'!$H33=Q$5,('Budget Adjustment'!$I33-'Budget Adjustment'!$J33)*VLOOKUP(_xlfn.NUMBERVALUE($E18),Accounts!$A$4:$B$9,2,TRUE),IF('Budget Adjustment'!$H33=Dimensions!$E$5,('Budget Adjustment'!$I33-'Budget Adjustment'!$J33)/12*VLOOKUP(_xlfn.NUMBERVALUE($E18),Accounts!$A$4:$B$9,2,TRUE),0)))</f>
        <v/>
      </c>
      <c r="R18" s="27" t="str">
        <f>IF(AND('Budget Adjustment'!$I33="",'Budget Adjustment'!$J33=""),"",IF('Budget Adjustment'!$H33=R$5,('Budget Adjustment'!$I33-'Budget Adjustment'!$J33)*VLOOKUP(_xlfn.NUMBERVALUE($E18),Accounts!$A$4:$B$9,2,TRUE),IF('Budget Adjustment'!$H33=Dimensions!$E$5,('Budget Adjustment'!$I33-'Budget Adjustment'!$J33)/12*VLOOKUP(_xlfn.NUMBERVALUE($E18),Accounts!$A$4:$B$9,2,TRUE),0)))</f>
        <v/>
      </c>
      <c r="S18" s="27" t="str">
        <f>IF(AND('Budget Adjustment'!$I33="",'Budget Adjustment'!$J33=""),"",IF('Budget Adjustment'!$H33=S$5,('Budget Adjustment'!$I33-'Budget Adjustment'!$J33)*VLOOKUP(_xlfn.NUMBERVALUE($E18),Accounts!$A$4:$B$9,2,TRUE),IF('Budget Adjustment'!$H33=Dimensions!$E$5,('Budget Adjustment'!$I33-'Budget Adjustment'!$J33)/12*VLOOKUP(_xlfn.NUMBERVALUE($E18),Accounts!$A$4:$B$9,2,TRUE),0)))</f>
        <v/>
      </c>
      <c r="T18" s="27" t="str">
        <f>IF(AND('Budget Adjustment'!$I33="",'Budget Adjustment'!$J33=""),"",IF('Budget Adjustment'!$H33=T$5,('Budget Adjustment'!$I33-'Budget Adjustment'!$J33)*VLOOKUP(_xlfn.NUMBERVALUE($E18),Accounts!$A$4:$B$9,2,TRUE),IF('Budget Adjustment'!$H33=Dimensions!$E$5,('Budget Adjustment'!$I33-'Budget Adjustment'!$J33)/12*VLOOKUP(_xlfn.NUMBERVALUE($E18),Accounts!$A$4:$B$9,2,TRUE),0)))</f>
        <v/>
      </c>
    </row>
    <row r="19" spans="1:20" x14ac:dyDescent="0.35">
      <c r="A19" s="27" t="str">
        <f>IF('Budget Adjustment'!B34="","",CONCATENATE(Dimensions!F$2,LEFT('Budget Adjustment'!B34,2)))</f>
        <v/>
      </c>
      <c r="B19" s="27" t="str">
        <f>IF('Budget Adjustment'!C34="","",CONCATENATE(Dimensions!G$2,LEFT('Budget Adjustment'!C34,4)))</f>
        <v/>
      </c>
      <c r="C19" s="27" t="str">
        <f>IF('Budget Adjustment'!D34="","",CONCATENATE(Dimensions!H$2,LEFT('Budget Adjustment'!D34,5)))</f>
        <v/>
      </c>
      <c r="D19" s="27" t="str">
        <f>IF('Budget Adjustment'!E34="","",CONCATENATE(Dimensions!I$2,LEFT('Budget Adjustment'!E34,6)))</f>
        <v/>
      </c>
      <c r="E19" s="27" t="str">
        <f>IF('Budget Adjustment'!F34="","",LEFT('Budget Adjustment'!F34,5))</f>
        <v/>
      </c>
      <c r="F19" s="27" t="str">
        <f>IF('Budget Adjustment'!G34="","",CONCATENATE(Dimensions!K$2,LEFT('Budget Adjustment'!G34,3)))</f>
        <v/>
      </c>
      <c r="G19" s="27" t="str">
        <f>IF('Budget Adjustment'!B34="","","Upload Line Item")</f>
        <v/>
      </c>
      <c r="H19" s="27" t="str">
        <f>IF('Budget Adjustment'!B34="","",CONCATENATE('Budget Adjustment'!$C$5," (",'Budget Adjustment'!$I$5,"): ",'Budget Adjustment'!K34))</f>
        <v/>
      </c>
      <c r="I19" s="27" t="str">
        <f>IF(AND('Budget Adjustment'!$I34="",'Budget Adjustment'!$J34=""),"",IF('Budget Adjustment'!$H34=I$5,('Budget Adjustment'!$I34-'Budget Adjustment'!$J34)*VLOOKUP(_xlfn.NUMBERVALUE($E19),Accounts!$A$4:$B$9,2,TRUE),IF('Budget Adjustment'!$H34=Dimensions!$E$5,('Budget Adjustment'!$I34-'Budget Adjustment'!$J34)/12*VLOOKUP(_xlfn.NUMBERVALUE($E19),Accounts!$A$4:$B$9,2,TRUE),0)))</f>
        <v/>
      </c>
      <c r="J19" s="27" t="str">
        <f>IF(AND('Budget Adjustment'!$I34="",'Budget Adjustment'!$J34=""),"",IF('Budget Adjustment'!$H34=J$5,('Budget Adjustment'!$I34-'Budget Adjustment'!$J34)*VLOOKUP(_xlfn.NUMBERVALUE($E19),Accounts!$A$4:$B$9,2,TRUE),IF('Budget Adjustment'!$H34=Dimensions!$E$5,('Budget Adjustment'!$I34-'Budget Adjustment'!$J34)/12*VLOOKUP(_xlfn.NUMBERVALUE($E19),Accounts!$A$4:$B$9,2,TRUE),0)))</f>
        <v/>
      </c>
      <c r="K19" s="27" t="str">
        <f>IF(AND('Budget Adjustment'!$I34="",'Budget Adjustment'!$J34=""),"",IF('Budget Adjustment'!$H34=K$5,('Budget Adjustment'!$I34-'Budget Adjustment'!$J34)*VLOOKUP(_xlfn.NUMBERVALUE($E19),Accounts!$A$4:$B$9,2,TRUE),IF('Budget Adjustment'!$H34=Dimensions!$E$5,('Budget Adjustment'!$I34-'Budget Adjustment'!$J34)/12*VLOOKUP(_xlfn.NUMBERVALUE($E19),Accounts!$A$4:$B$9,2,TRUE),0)))</f>
        <v/>
      </c>
      <c r="L19" s="27" t="str">
        <f>IF(AND('Budget Adjustment'!$I34="",'Budget Adjustment'!$J34=""),"",IF('Budget Adjustment'!$H34=L$5,('Budget Adjustment'!$I34-'Budget Adjustment'!$J34)*VLOOKUP(_xlfn.NUMBERVALUE($E19),Accounts!$A$4:$B$9,2,TRUE),IF('Budget Adjustment'!$H34=Dimensions!$E$5,('Budget Adjustment'!$I34-'Budget Adjustment'!$J34)/12*VLOOKUP(_xlfn.NUMBERVALUE($E19),Accounts!$A$4:$B$9,2,TRUE),0)))</f>
        <v/>
      </c>
      <c r="M19" s="27" t="str">
        <f>IF(AND('Budget Adjustment'!$I34="",'Budget Adjustment'!$J34=""),"",IF('Budget Adjustment'!$H34=M$5,('Budget Adjustment'!$I34-'Budget Adjustment'!$J34)*VLOOKUP(_xlfn.NUMBERVALUE($E19),Accounts!$A$4:$B$9,2,TRUE),IF('Budget Adjustment'!$H34=Dimensions!$E$5,('Budget Adjustment'!$I34-'Budget Adjustment'!$J34)/12*VLOOKUP(_xlfn.NUMBERVALUE($E19),Accounts!$A$4:$B$9,2,TRUE),0)))</f>
        <v/>
      </c>
      <c r="N19" s="27" t="str">
        <f>IF(AND('Budget Adjustment'!$I34="",'Budget Adjustment'!$J34=""),"",IF('Budget Adjustment'!$H34=N$5,('Budget Adjustment'!$I34-'Budget Adjustment'!$J34)*VLOOKUP(_xlfn.NUMBERVALUE($E19),Accounts!$A$4:$B$9,2,TRUE),IF('Budget Adjustment'!$H34=Dimensions!$E$5,('Budget Adjustment'!$I34-'Budget Adjustment'!$J34)/12*VLOOKUP(_xlfn.NUMBERVALUE($E19),Accounts!$A$4:$B$9,2,TRUE),0)))</f>
        <v/>
      </c>
      <c r="O19" s="27" t="str">
        <f>IF(AND('Budget Adjustment'!$I34="",'Budget Adjustment'!$J34=""),"",IF('Budget Adjustment'!$H34=O$5,('Budget Adjustment'!$I34-'Budget Adjustment'!$J34)*VLOOKUP(_xlfn.NUMBERVALUE($E19),Accounts!$A$4:$B$9,2,TRUE),IF('Budget Adjustment'!$H34=Dimensions!$E$5,('Budget Adjustment'!$I34-'Budget Adjustment'!$J34)/12*VLOOKUP(_xlfn.NUMBERVALUE($E19),Accounts!$A$4:$B$9,2,TRUE),0)))</f>
        <v/>
      </c>
      <c r="P19" s="27" t="str">
        <f>IF(AND('Budget Adjustment'!$I34="",'Budget Adjustment'!$J34=""),"",IF('Budget Adjustment'!$H34=P$5,('Budget Adjustment'!$I34-'Budget Adjustment'!$J34)*VLOOKUP(_xlfn.NUMBERVALUE($E19),Accounts!$A$4:$B$9,2,TRUE),IF('Budget Adjustment'!$H34=Dimensions!$E$5,('Budget Adjustment'!$I34-'Budget Adjustment'!$J34)/12*VLOOKUP(_xlfn.NUMBERVALUE($E19),Accounts!$A$4:$B$9,2,TRUE),0)))</f>
        <v/>
      </c>
      <c r="Q19" s="27" t="str">
        <f>IF(AND('Budget Adjustment'!$I34="",'Budget Adjustment'!$J34=""),"",IF('Budget Adjustment'!$H34=Q$5,('Budget Adjustment'!$I34-'Budget Adjustment'!$J34)*VLOOKUP(_xlfn.NUMBERVALUE($E19),Accounts!$A$4:$B$9,2,TRUE),IF('Budget Adjustment'!$H34=Dimensions!$E$5,('Budget Adjustment'!$I34-'Budget Adjustment'!$J34)/12*VLOOKUP(_xlfn.NUMBERVALUE($E19),Accounts!$A$4:$B$9,2,TRUE),0)))</f>
        <v/>
      </c>
      <c r="R19" s="27" t="str">
        <f>IF(AND('Budget Adjustment'!$I34="",'Budget Adjustment'!$J34=""),"",IF('Budget Adjustment'!$H34=R$5,('Budget Adjustment'!$I34-'Budget Adjustment'!$J34)*VLOOKUP(_xlfn.NUMBERVALUE($E19),Accounts!$A$4:$B$9,2,TRUE),IF('Budget Adjustment'!$H34=Dimensions!$E$5,('Budget Adjustment'!$I34-'Budget Adjustment'!$J34)/12*VLOOKUP(_xlfn.NUMBERVALUE($E19),Accounts!$A$4:$B$9,2,TRUE),0)))</f>
        <v/>
      </c>
      <c r="S19" s="27" t="str">
        <f>IF(AND('Budget Adjustment'!$I34="",'Budget Adjustment'!$J34=""),"",IF('Budget Adjustment'!$H34=S$5,('Budget Adjustment'!$I34-'Budget Adjustment'!$J34)*VLOOKUP(_xlfn.NUMBERVALUE($E19),Accounts!$A$4:$B$9,2,TRUE),IF('Budget Adjustment'!$H34=Dimensions!$E$5,('Budget Adjustment'!$I34-'Budget Adjustment'!$J34)/12*VLOOKUP(_xlfn.NUMBERVALUE($E19),Accounts!$A$4:$B$9,2,TRUE),0)))</f>
        <v/>
      </c>
      <c r="T19" s="27" t="str">
        <f>IF(AND('Budget Adjustment'!$I34="",'Budget Adjustment'!$J34=""),"",IF('Budget Adjustment'!$H34=T$5,('Budget Adjustment'!$I34-'Budget Adjustment'!$J34)*VLOOKUP(_xlfn.NUMBERVALUE($E19),Accounts!$A$4:$B$9,2,TRUE),IF('Budget Adjustment'!$H34=Dimensions!$E$5,('Budget Adjustment'!$I34-'Budget Adjustment'!$J34)/12*VLOOKUP(_xlfn.NUMBERVALUE($E19),Accounts!$A$4:$B$9,2,TRUE),0)))</f>
        <v/>
      </c>
    </row>
    <row r="20" spans="1:20" x14ac:dyDescent="0.35">
      <c r="A20" s="27" t="str">
        <f>IF('Budget Adjustment'!B35="","",CONCATENATE(Dimensions!F$2,LEFT('Budget Adjustment'!B35,2)))</f>
        <v/>
      </c>
      <c r="B20" s="27" t="str">
        <f>IF('Budget Adjustment'!C35="","",CONCATENATE(Dimensions!G$2,LEFT('Budget Adjustment'!C35,4)))</f>
        <v/>
      </c>
      <c r="C20" s="27" t="str">
        <f>IF('Budget Adjustment'!D35="","",CONCATENATE(Dimensions!H$2,LEFT('Budget Adjustment'!D35,5)))</f>
        <v/>
      </c>
      <c r="D20" s="27" t="str">
        <f>IF('Budget Adjustment'!E35="","",CONCATENATE(Dimensions!I$2,LEFT('Budget Adjustment'!E35,6)))</f>
        <v/>
      </c>
      <c r="E20" s="27" t="str">
        <f>IF('Budget Adjustment'!F35="","",LEFT('Budget Adjustment'!F35,5))</f>
        <v/>
      </c>
      <c r="F20" s="27" t="str">
        <f>IF('Budget Adjustment'!G35="","",CONCATENATE(Dimensions!K$2,LEFT('Budget Adjustment'!G35,3)))</f>
        <v/>
      </c>
      <c r="G20" s="27" t="str">
        <f>IF('Budget Adjustment'!B35="","","Upload Line Item")</f>
        <v/>
      </c>
      <c r="H20" s="27" t="str">
        <f>IF('Budget Adjustment'!B35="","",CONCATENATE('Budget Adjustment'!$C$5," (",'Budget Adjustment'!$I$5,"): ",'Budget Adjustment'!K35))</f>
        <v/>
      </c>
      <c r="I20" s="27" t="str">
        <f>IF(AND('Budget Adjustment'!$I35="",'Budget Adjustment'!$J35=""),"",IF('Budget Adjustment'!$H35=I$5,('Budget Adjustment'!$I35-'Budget Adjustment'!$J35)*VLOOKUP(_xlfn.NUMBERVALUE($E20),Accounts!$A$4:$B$9,2,TRUE),IF('Budget Adjustment'!$H35=Dimensions!$E$5,('Budget Adjustment'!$I35-'Budget Adjustment'!$J35)/12*VLOOKUP(_xlfn.NUMBERVALUE($E20),Accounts!$A$4:$B$9,2,TRUE),0)))</f>
        <v/>
      </c>
      <c r="J20" s="27" t="str">
        <f>IF(AND('Budget Adjustment'!$I35="",'Budget Adjustment'!$J35=""),"",IF('Budget Adjustment'!$H35=J$5,('Budget Adjustment'!$I35-'Budget Adjustment'!$J35)*VLOOKUP(_xlfn.NUMBERVALUE($E20),Accounts!$A$4:$B$9,2,TRUE),IF('Budget Adjustment'!$H35=Dimensions!$E$5,('Budget Adjustment'!$I35-'Budget Adjustment'!$J35)/12*VLOOKUP(_xlfn.NUMBERVALUE($E20),Accounts!$A$4:$B$9,2,TRUE),0)))</f>
        <v/>
      </c>
      <c r="K20" s="27" t="str">
        <f>IF(AND('Budget Adjustment'!$I35="",'Budget Adjustment'!$J35=""),"",IF('Budget Adjustment'!$H35=K$5,('Budget Adjustment'!$I35-'Budget Adjustment'!$J35)*VLOOKUP(_xlfn.NUMBERVALUE($E20),Accounts!$A$4:$B$9,2,TRUE),IF('Budget Adjustment'!$H35=Dimensions!$E$5,('Budget Adjustment'!$I35-'Budget Adjustment'!$J35)/12*VLOOKUP(_xlfn.NUMBERVALUE($E20),Accounts!$A$4:$B$9,2,TRUE),0)))</f>
        <v/>
      </c>
      <c r="L20" s="27" t="str">
        <f>IF(AND('Budget Adjustment'!$I35="",'Budget Adjustment'!$J35=""),"",IF('Budget Adjustment'!$H35=L$5,('Budget Adjustment'!$I35-'Budget Adjustment'!$J35)*VLOOKUP(_xlfn.NUMBERVALUE($E20),Accounts!$A$4:$B$9,2,TRUE),IF('Budget Adjustment'!$H35=Dimensions!$E$5,('Budget Adjustment'!$I35-'Budget Adjustment'!$J35)/12*VLOOKUP(_xlfn.NUMBERVALUE($E20),Accounts!$A$4:$B$9,2,TRUE),0)))</f>
        <v/>
      </c>
      <c r="M20" s="27" t="str">
        <f>IF(AND('Budget Adjustment'!$I35="",'Budget Adjustment'!$J35=""),"",IF('Budget Adjustment'!$H35=M$5,('Budget Adjustment'!$I35-'Budget Adjustment'!$J35)*VLOOKUP(_xlfn.NUMBERVALUE($E20),Accounts!$A$4:$B$9,2,TRUE),IF('Budget Adjustment'!$H35=Dimensions!$E$5,('Budget Adjustment'!$I35-'Budget Adjustment'!$J35)/12*VLOOKUP(_xlfn.NUMBERVALUE($E20),Accounts!$A$4:$B$9,2,TRUE),0)))</f>
        <v/>
      </c>
      <c r="N20" s="27" t="str">
        <f>IF(AND('Budget Adjustment'!$I35="",'Budget Adjustment'!$J35=""),"",IF('Budget Adjustment'!$H35=N$5,('Budget Adjustment'!$I35-'Budget Adjustment'!$J35)*VLOOKUP(_xlfn.NUMBERVALUE($E20),Accounts!$A$4:$B$9,2,TRUE),IF('Budget Adjustment'!$H35=Dimensions!$E$5,('Budget Adjustment'!$I35-'Budget Adjustment'!$J35)/12*VLOOKUP(_xlfn.NUMBERVALUE($E20),Accounts!$A$4:$B$9,2,TRUE),0)))</f>
        <v/>
      </c>
      <c r="O20" s="27" t="str">
        <f>IF(AND('Budget Adjustment'!$I35="",'Budget Adjustment'!$J35=""),"",IF('Budget Adjustment'!$H35=O$5,('Budget Adjustment'!$I35-'Budget Adjustment'!$J35)*VLOOKUP(_xlfn.NUMBERVALUE($E20),Accounts!$A$4:$B$9,2,TRUE),IF('Budget Adjustment'!$H35=Dimensions!$E$5,('Budget Adjustment'!$I35-'Budget Adjustment'!$J35)/12*VLOOKUP(_xlfn.NUMBERVALUE($E20),Accounts!$A$4:$B$9,2,TRUE),0)))</f>
        <v/>
      </c>
      <c r="P20" s="27" t="str">
        <f>IF(AND('Budget Adjustment'!$I35="",'Budget Adjustment'!$J35=""),"",IF('Budget Adjustment'!$H35=P$5,('Budget Adjustment'!$I35-'Budget Adjustment'!$J35)*VLOOKUP(_xlfn.NUMBERVALUE($E20),Accounts!$A$4:$B$9,2,TRUE),IF('Budget Adjustment'!$H35=Dimensions!$E$5,('Budget Adjustment'!$I35-'Budget Adjustment'!$J35)/12*VLOOKUP(_xlfn.NUMBERVALUE($E20),Accounts!$A$4:$B$9,2,TRUE),0)))</f>
        <v/>
      </c>
      <c r="Q20" s="27" t="str">
        <f>IF(AND('Budget Adjustment'!$I35="",'Budget Adjustment'!$J35=""),"",IF('Budget Adjustment'!$H35=Q$5,('Budget Adjustment'!$I35-'Budget Adjustment'!$J35)*VLOOKUP(_xlfn.NUMBERVALUE($E20),Accounts!$A$4:$B$9,2,TRUE),IF('Budget Adjustment'!$H35=Dimensions!$E$5,('Budget Adjustment'!$I35-'Budget Adjustment'!$J35)/12*VLOOKUP(_xlfn.NUMBERVALUE($E20),Accounts!$A$4:$B$9,2,TRUE),0)))</f>
        <v/>
      </c>
      <c r="R20" s="27" t="str">
        <f>IF(AND('Budget Adjustment'!$I35="",'Budget Adjustment'!$J35=""),"",IF('Budget Adjustment'!$H35=R$5,('Budget Adjustment'!$I35-'Budget Adjustment'!$J35)*VLOOKUP(_xlfn.NUMBERVALUE($E20),Accounts!$A$4:$B$9,2,TRUE),IF('Budget Adjustment'!$H35=Dimensions!$E$5,('Budget Adjustment'!$I35-'Budget Adjustment'!$J35)/12*VLOOKUP(_xlfn.NUMBERVALUE($E20),Accounts!$A$4:$B$9,2,TRUE),0)))</f>
        <v/>
      </c>
      <c r="S20" s="27" t="str">
        <f>IF(AND('Budget Adjustment'!$I35="",'Budget Adjustment'!$J35=""),"",IF('Budget Adjustment'!$H35=S$5,('Budget Adjustment'!$I35-'Budget Adjustment'!$J35)*VLOOKUP(_xlfn.NUMBERVALUE($E20),Accounts!$A$4:$B$9,2,TRUE),IF('Budget Adjustment'!$H35=Dimensions!$E$5,('Budget Adjustment'!$I35-'Budget Adjustment'!$J35)/12*VLOOKUP(_xlfn.NUMBERVALUE($E20),Accounts!$A$4:$B$9,2,TRUE),0)))</f>
        <v/>
      </c>
      <c r="T20" s="27" t="str">
        <f>IF(AND('Budget Adjustment'!$I35="",'Budget Adjustment'!$J35=""),"",IF('Budget Adjustment'!$H35=T$5,('Budget Adjustment'!$I35-'Budget Adjustment'!$J35)*VLOOKUP(_xlfn.NUMBERVALUE($E20),Accounts!$A$4:$B$9,2,TRUE),IF('Budget Adjustment'!$H35=Dimensions!$E$5,('Budget Adjustment'!$I35-'Budget Adjustment'!$J35)/12*VLOOKUP(_xlfn.NUMBERVALUE($E20),Accounts!$A$4:$B$9,2,TRUE),0)))</f>
        <v/>
      </c>
    </row>
    <row r="21" spans="1:20" x14ac:dyDescent="0.35">
      <c r="A21" s="27" t="str">
        <f>IF('Budget Adjustment'!B36="","",CONCATENATE(Dimensions!F$2,LEFT('Budget Adjustment'!B36,2)))</f>
        <v/>
      </c>
      <c r="B21" s="27" t="str">
        <f>IF('Budget Adjustment'!C36="","",CONCATENATE(Dimensions!G$2,LEFT('Budget Adjustment'!C36,4)))</f>
        <v/>
      </c>
      <c r="C21" s="27" t="str">
        <f>IF('Budget Adjustment'!D36="","",CONCATENATE(Dimensions!H$2,LEFT('Budget Adjustment'!D36,5)))</f>
        <v/>
      </c>
      <c r="D21" s="27" t="str">
        <f>IF('Budget Adjustment'!E36="","",CONCATENATE(Dimensions!I$2,LEFT('Budget Adjustment'!E36,6)))</f>
        <v/>
      </c>
      <c r="E21" s="27" t="str">
        <f>IF('Budget Adjustment'!F36="","",LEFT('Budget Adjustment'!F36,5))</f>
        <v/>
      </c>
      <c r="F21" s="27" t="str">
        <f>IF('Budget Adjustment'!G36="","",CONCATENATE(Dimensions!K$2,LEFT('Budget Adjustment'!G36,3)))</f>
        <v/>
      </c>
      <c r="G21" s="27" t="str">
        <f>IF('Budget Adjustment'!B36="","","Upload Line Item")</f>
        <v/>
      </c>
      <c r="H21" s="27" t="str">
        <f>IF('Budget Adjustment'!B36="","",CONCATENATE('Budget Adjustment'!$C$5," (",'Budget Adjustment'!$I$5,"): ",'Budget Adjustment'!K36))</f>
        <v/>
      </c>
      <c r="I21" s="27" t="str">
        <f>IF(AND('Budget Adjustment'!$I36="",'Budget Adjustment'!$J36=""),"",IF('Budget Adjustment'!$H36=I$5,('Budget Adjustment'!$I36-'Budget Adjustment'!$J36)*VLOOKUP(_xlfn.NUMBERVALUE($E21),Accounts!$A$4:$B$9,2,TRUE),IF('Budget Adjustment'!$H36=Dimensions!$E$5,('Budget Adjustment'!$I36-'Budget Adjustment'!$J36)/12*VLOOKUP(_xlfn.NUMBERVALUE($E21),Accounts!$A$4:$B$9,2,TRUE),0)))</f>
        <v/>
      </c>
      <c r="J21" s="27" t="str">
        <f>IF(AND('Budget Adjustment'!$I36="",'Budget Adjustment'!$J36=""),"",IF('Budget Adjustment'!$H36=J$5,('Budget Adjustment'!$I36-'Budget Adjustment'!$J36)*VLOOKUP(_xlfn.NUMBERVALUE($E21),Accounts!$A$4:$B$9,2,TRUE),IF('Budget Adjustment'!$H36=Dimensions!$E$5,('Budget Adjustment'!$I36-'Budget Adjustment'!$J36)/12*VLOOKUP(_xlfn.NUMBERVALUE($E21),Accounts!$A$4:$B$9,2,TRUE),0)))</f>
        <v/>
      </c>
      <c r="K21" s="27" t="str">
        <f>IF(AND('Budget Adjustment'!$I36="",'Budget Adjustment'!$J36=""),"",IF('Budget Adjustment'!$H36=K$5,('Budget Adjustment'!$I36-'Budget Adjustment'!$J36)*VLOOKUP(_xlfn.NUMBERVALUE($E21),Accounts!$A$4:$B$9,2,TRUE),IF('Budget Adjustment'!$H36=Dimensions!$E$5,('Budget Adjustment'!$I36-'Budget Adjustment'!$J36)/12*VLOOKUP(_xlfn.NUMBERVALUE($E21),Accounts!$A$4:$B$9,2,TRUE),0)))</f>
        <v/>
      </c>
      <c r="L21" s="27" t="str">
        <f>IF(AND('Budget Adjustment'!$I36="",'Budget Adjustment'!$J36=""),"",IF('Budget Adjustment'!$H36=L$5,('Budget Adjustment'!$I36-'Budget Adjustment'!$J36)*VLOOKUP(_xlfn.NUMBERVALUE($E21),Accounts!$A$4:$B$9,2,TRUE),IF('Budget Adjustment'!$H36=Dimensions!$E$5,('Budget Adjustment'!$I36-'Budget Adjustment'!$J36)/12*VLOOKUP(_xlfn.NUMBERVALUE($E21),Accounts!$A$4:$B$9,2,TRUE),0)))</f>
        <v/>
      </c>
      <c r="M21" s="27" t="str">
        <f>IF(AND('Budget Adjustment'!$I36="",'Budget Adjustment'!$J36=""),"",IF('Budget Adjustment'!$H36=M$5,('Budget Adjustment'!$I36-'Budget Adjustment'!$J36)*VLOOKUP(_xlfn.NUMBERVALUE($E21),Accounts!$A$4:$B$9,2,TRUE),IF('Budget Adjustment'!$H36=Dimensions!$E$5,('Budget Adjustment'!$I36-'Budget Adjustment'!$J36)/12*VLOOKUP(_xlfn.NUMBERVALUE($E21),Accounts!$A$4:$B$9,2,TRUE),0)))</f>
        <v/>
      </c>
      <c r="N21" s="27" t="str">
        <f>IF(AND('Budget Adjustment'!$I36="",'Budget Adjustment'!$J36=""),"",IF('Budget Adjustment'!$H36=N$5,('Budget Adjustment'!$I36-'Budget Adjustment'!$J36)*VLOOKUP(_xlfn.NUMBERVALUE($E21),Accounts!$A$4:$B$9,2,TRUE),IF('Budget Adjustment'!$H36=Dimensions!$E$5,('Budget Adjustment'!$I36-'Budget Adjustment'!$J36)/12*VLOOKUP(_xlfn.NUMBERVALUE($E21),Accounts!$A$4:$B$9,2,TRUE),0)))</f>
        <v/>
      </c>
      <c r="O21" s="27" t="str">
        <f>IF(AND('Budget Adjustment'!$I36="",'Budget Adjustment'!$J36=""),"",IF('Budget Adjustment'!$H36=O$5,('Budget Adjustment'!$I36-'Budget Adjustment'!$J36)*VLOOKUP(_xlfn.NUMBERVALUE($E21),Accounts!$A$4:$B$9,2,TRUE),IF('Budget Adjustment'!$H36=Dimensions!$E$5,('Budget Adjustment'!$I36-'Budget Adjustment'!$J36)/12*VLOOKUP(_xlfn.NUMBERVALUE($E21),Accounts!$A$4:$B$9,2,TRUE),0)))</f>
        <v/>
      </c>
      <c r="P21" s="27" t="str">
        <f>IF(AND('Budget Adjustment'!$I36="",'Budget Adjustment'!$J36=""),"",IF('Budget Adjustment'!$H36=P$5,('Budget Adjustment'!$I36-'Budget Adjustment'!$J36)*VLOOKUP(_xlfn.NUMBERVALUE($E21),Accounts!$A$4:$B$9,2,TRUE),IF('Budget Adjustment'!$H36=Dimensions!$E$5,('Budget Adjustment'!$I36-'Budget Adjustment'!$J36)/12*VLOOKUP(_xlfn.NUMBERVALUE($E21),Accounts!$A$4:$B$9,2,TRUE),0)))</f>
        <v/>
      </c>
      <c r="Q21" s="27" t="str">
        <f>IF(AND('Budget Adjustment'!$I36="",'Budget Adjustment'!$J36=""),"",IF('Budget Adjustment'!$H36=Q$5,('Budget Adjustment'!$I36-'Budget Adjustment'!$J36)*VLOOKUP(_xlfn.NUMBERVALUE($E21),Accounts!$A$4:$B$9,2,TRUE),IF('Budget Adjustment'!$H36=Dimensions!$E$5,('Budget Adjustment'!$I36-'Budget Adjustment'!$J36)/12*VLOOKUP(_xlfn.NUMBERVALUE($E21),Accounts!$A$4:$B$9,2,TRUE),0)))</f>
        <v/>
      </c>
      <c r="R21" s="27" t="str">
        <f>IF(AND('Budget Adjustment'!$I36="",'Budget Adjustment'!$J36=""),"",IF('Budget Adjustment'!$H36=R$5,('Budget Adjustment'!$I36-'Budget Adjustment'!$J36)*VLOOKUP(_xlfn.NUMBERVALUE($E21),Accounts!$A$4:$B$9,2,TRUE),IF('Budget Adjustment'!$H36=Dimensions!$E$5,('Budget Adjustment'!$I36-'Budget Adjustment'!$J36)/12*VLOOKUP(_xlfn.NUMBERVALUE($E21),Accounts!$A$4:$B$9,2,TRUE),0)))</f>
        <v/>
      </c>
      <c r="S21" s="27" t="str">
        <f>IF(AND('Budget Adjustment'!$I36="",'Budget Adjustment'!$J36=""),"",IF('Budget Adjustment'!$H36=S$5,('Budget Adjustment'!$I36-'Budget Adjustment'!$J36)*VLOOKUP(_xlfn.NUMBERVALUE($E21),Accounts!$A$4:$B$9,2,TRUE),IF('Budget Adjustment'!$H36=Dimensions!$E$5,('Budget Adjustment'!$I36-'Budget Adjustment'!$J36)/12*VLOOKUP(_xlfn.NUMBERVALUE($E21),Accounts!$A$4:$B$9,2,TRUE),0)))</f>
        <v/>
      </c>
      <c r="T21" s="27" t="str">
        <f>IF(AND('Budget Adjustment'!$I36="",'Budget Adjustment'!$J36=""),"",IF('Budget Adjustment'!$H36=T$5,('Budget Adjustment'!$I36-'Budget Adjustment'!$J36)*VLOOKUP(_xlfn.NUMBERVALUE($E21),Accounts!$A$4:$B$9,2,TRUE),IF('Budget Adjustment'!$H36=Dimensions!$E$5,('Budget Adjustment'!$I36-'Budget Adjustment'!$J36)/12*VLOOKUP(_xlfn.NUMBERVALUE($E21),Accounts!$A$4:$B$9,2,TRUE),0)))</f>
        <v/>
      </c>
    </row>
    <row r="22" spans="1:20" x14ac:dyDescent="0.35">
      <c r="A22" s="27" t="str">
        <f>IF('Budget Adjustment'!B37="","",CONCATENATE(Dimensions!F$2,LEFT('Budget Adjustment'!B37,2)))</f>
        <v/>
      </c>
      <c r="B22" s="27" t="str">
        <f>IF('Budget Adjustment'!C37="","",CONCATENATE(Dimensions!G$2,LEFT('Budget Adjustment'!C37,4)))</f>
        <v/>
      </c>
      <c r="C22" s="27" t="str">
        <f>IF('Budget Adjustment'!D37="","",CONCATENATE(Dimensions!H$2,LEFT('Budget Adjustment'!D37,5)))</f>
        <v/>
      </c>
      <c r="D22" s="27" t="str">
        <f>IF('Budget Adjustment'!E37="","",CONCATENATE(Dimensions!I$2,LEFT('Budget Adjustment'!E37,6)))</f>
        <v/>
      </c>
      <c r="E22" s="27" t="str">
        <f>IF('Budget Adjustment'!F37="","",LEFT('Budget Adjustment'!F37,5))</f>
        <v/>
      </c>
      <c r="F22" s="27" t="str">
        <f>IF('Budget Adjustment'!G37="","",CONCATENATE(Dimensions!K$2,LEFT('Budget Adjustment'!G37,3)))</f>
        <v/>
      </c>
      <c r="G22" s="27" t="str">
        <f>IF('Budget Adjustment'!B37="","","Upload Line Item")</f>
        <v/>
      </c>
      <c r="H22" s="27" t="str">
        <f>IF('Budget Adjustment'!B37="","",CONCATENATE('Budget Adjustment'!$C$5," (",'Budget Adjustment'!$I$5,"): ",'Budget Adjustment'!K37))</f>
        <v/>
      </c>
      <c r="I22" s="27" t="str">
        <f>IF(AND('Budget Adjustment'!$I37="",'Budget Adjustment'!$J37=""),"",IF('Budget Adjustment'!$H37=I$5,('Budget Adjustment'!$I37-'Budget Adjustment'!$J37)*VLOOKUP(_xlfn.NUMBERVALUE($E22),Accounts!$A$4:$B$9,2,TRUE),IF('Budget Adjustment'!$H37=Dimensions!$E$5,('Budget Adjustment'!$I37-'Budget Adjustment'!$J37)/12*VLOOKUP(_xlfn.NUMBERVALUE($E22),Accounts!$A$4:$B$9,2,TRUE),0)))</f>
        <v/>
      </c>
      <c r="J22" s="27" t="str">
        <f>IF(AND('Budget Adjustment'!$I37="",'Budget Adjustment'!$J37=""),"",IF('Budget Adjustment'!$H37=J$5,('Budget Adjustment'!$I37-'Budget Adjustment'!$J37)*VLOOKUP(_xlfn.NUMBERVALUE($E22),Accounts!$A$4:$B$9,2,TRUE),IF('Budget Adjustment'!$H37=Dimensions!$E$5,('Budget Adjustment'!$I37-'Budget Adjustment'!$J37)/12*VLOOKUP(_xlfn.NUMBERVALUE($E22),Accounts!$A$4:$B$9,2,TRUE),0)))</f>
        <v/>
      </c>
      <c r="K22" s="27" t="str">
        <f>IF(AND('Budget Adjustment'!$I37="",'Budget Adjustment'!$J37=""),"",IF('Budget Adjustment'!$H37=K$5,('Budget Adjustment'!$I37-'Budget Adjustment'!$J37)*VLOOKUP(_xlfn.NUMBERVALUE($E22),Accounts!$A$4:$B$9,2,TRUE),IF('Budget Adjustment'!$H37=Dimensions!$E$5,('Budget Adjustment'!$I37-'Budget Adjustment'!$J37)/12*VLOOKUP(_xlfn.NUMBERVALUE($E22),Accounts!$A$4:$B$9,2,TRUE),0)))</f>
        <v/>
      </c>
      <c r="L22" s="27" t="str">
        <f>IF(AND('Budget Adjustment'!$I37="",'Budget Adjustment'!$J37=""),"",IF('Budget Adjustment'!$H37=L$5,('Budget Adjustment'!$I37-'Budget Adjustment'!$J37)*VLOOKUP(_xlfn.NUMBERVALUE($E22),Accounts!$A$4:$B$9,2,TRUE),IF('Budget Adjustment'!$H37=Dimensions!$E$5,('Budget Adjustment'!$I37-'Budget Adjustment'!$J37)/12*VLOOKUP(_xlfn.NUMBERVALUE($E22),Accounts!$A$4:$B$9,2,TRUE),0)))</f>
        <v/>
      </c>
      <c r="M22" s="27" t="str">
        <f>IF(AND('Budget Adjustment'!$I37="",'Budget Adjustment'!$J37=""),"",IF('Budget Adjustment'!$H37=M$5,('Budget Adjustment'!$I37-'Budget Adjustment'!$J37)*VLOOKUP(_xlfn.NUMBERVALUE($E22),Accounts!$A$4:$B$9,2,TRUE),IF('Budget Adjustment'!$H37=Dimensions!$E$5,('Budget Adjustment'!$I37-'Budget Adjustment'!$J37)/12*VLOOKUP(_xlfn.NUMBERVALUE($E22),Accounts!$A$4:$B$9,2,TRUE),0)))</f>
        <v/>
      </c>
      <c r="N22" s="27" t="str">
        <f>IF(AND('Budget Adjustment'!$I37="",'Budget Adjustment'!$J37=""),"",IF('Budget Adjustment'!$H37=N$5,('Budget Adjustment'!$I37-'Budget Adjustment'!$J37)*VLOOKUP(_xlfn.NUMBERVALUE($E22),Accounts!$A$4:$B$9,2,TRUE),IF('Budget Adjustment'!$H37=Dimensions!$E$5,('Budget Adjustment'!$I37-'Budget Adjustment'!$J37)/12*VLOOKUP(_xlfn.NUMBERVALUE($E22),Accounts!$A$4:$B$9,2,TRUE),0)))</f>
        <v/>
      </c>
      <c r="O22" s="27" t="str">
        <f>IF(AND('Budget Adjustment'!$I37="",'Budget Adjustment'!$J37=""),"",IF('Budget Adjustment'!$H37=O$5,('Budget Adjustment'!$I37-'Budget Adjustment'!$J37)*VLOOKUP(_xlfn.NUMBERVALUE($E22),Accounts!$A$4:$B$9,2,TRUE),IF('Budget Adjustment'!$H37=Dimensions!$E$5,('Budget Adjustment'!$I37-'Budget Adjustment'!$J37)/12*VLOOKUP(_xlfn.NUMBERVALUE($E22),Accounts!$A$4:$B$9,2,TRUE),0)))</f>
        <v/>
      </c>
      <c r="P22" s="27" t="str">
        <f>IF(AND('Budget Adjustment'!$I37="",'Budget Adjustment'!$J37=""),"",IF('Budget Adjustment'!$H37=P$5,('Budget Adjustment'!$I37-'Budget Adjustment'!$J37)*VLOOKUP(_xlfn.NUMBERVALUE($E22),Accounts!$A$4:$B$9,2,TRUE),IF('Budget Adjustment'!$H37=Dimensions!$E$5,('Budget Adjustment'!$I37-'Budget Adjustment'!$J37)/12*VLOOKUP(_xlfn.NUMBERVALUE($E22),Accounts!$A$4:$B$9,2,TRUE),0)))</f>
        <v/>
      </c>
      <c r="Q22" s="27" t="str">
        <f>IF(AND('Budget Adjustment'!$I37="",'Budget Adjustment'!$J37=""),"",IF('Budget Adjustment'!$H37=Q$5,('Budget Adjustment'!$I37-'Budget Adjustment'!$J37)*VLOOKUP(_xlfn.NUMBERVALUE($E22),Accounts!$A$4:$B$9,2,TRUE),IF('Budget Adjustment'!$H37=Dimensions!$E$5,('Budget Adjustment'!$I37-'Budget Adjustment'!$J37)/12*VLOOKUP(_xlfn.NUMBERVALUE($E22),Accounts!$A$4:$B$9,2,TRUE),0)))</f>
        <v/>
      </c>
      <c r="R22" s="27" t="str">
        <f>IF(AND('Budget Adjustment'!$I37="",'Budget Adjustment'!$J37=""),"",IF('Budget Adjustment'!$H37=R$5,('Budget Adjustment'!$I37-'Budget Adjustment'!$J37)*VLOOKUP(_xlfn.NUMBERVALUE($E22),Accounts!$A$4:$B$9,2,TRUE),IF('Budget Adjustment'!$H37=Dimensions!$E$5,('Budget Adjustment'!$I37-'Budget Adjustment'!$J37)/12*VLOOKUP(_xlfn.NUMBERVALUE($E22),Accounts!$A$4:$B$9,2,TRUE),0)))</f>
        <v/>
      </c>
      <c r="S22" s="27" t="str">
        <f>IF(AND('Budget Adjustment'!$I37="",'Budget Adjustment'!$J37=""),"",IF('Budget Adjustment'!$H37=S$5,('Budget Adjustment'!$I37-'Budget Adjustment'!$J37)*VLOOKUP(_xlfn.NUMBERVALUE($E22),Accounts!$A$4:$B$9,2,TRUE),IF('Budget Adjustment'!$H37=Dimensions!$E$5,('Budget Adjustment'!$I37-'Budget Adjustment'!$J37)/12*VLOOKUP(_xlfn.NUMBERVALUE($E22),Accounts!$A$4:$B$9,2,TRUE),0)))</f>
        <v/>
      </c>
      <c r="T22" s="27" t="str">
        <f>IF(AND('Budget Adjustment'!$I37="",'Budget Adjustment'!$J37=""),"",IF('Budget Adjustment'!$H37=T$5,('Budget Adjustment'!$I37-'Budget Adjustment'!$J37)*VLOOKUP(_xlfn.NUMBERVALUE($E22),Accounts!$A$4:$B$9,2,TRUE),IF('Budget Adjustment'!$H37=Dimensions!$E$5,('Budget Adjustment'!$I37-'Budget Adjustment'!$J37)/12*VLOOKUP(_xlfn.NUMBERVALUE($E22),Accounts!$A$4:$B$9,2,TRUE),0)))</f>
        <v/>
      </c>
    </row>
    <row r="23" spans="1:20" x14ac:dyDescent="0.35">
      <c r="A23" s="27" t="str">
        <f>IF('Budget Adjustment'!B38="","",CONCATENATE(Dimensions!F$2,LEFT('Budget Adjustment'!B38,2)))</f>
        <v/>
      </c>
      <c r="B23" s="27" t="str">
        <f>IF('Budget Adjustment'!C38="","",CONCATENATE(Dimensions!G$2,LEFT('Budget Adjustment'!C38,4)))</f>
        <v/>
      </c>
      <c r="C23" s="27" t="str">
        <f>IF('Budget Adjustment'!D38="","",CONCATENATE(Dimensions!H$2,LEFT('Budget Adjustment'!D38,5)))</f>
        <v/>
      </c>
      <c r="D23" s="27" t="str">
        <f>IF('Budget Adjustment'!E38="","",CONCATENATE(Dimensions!I$2,LEFT('Budget Adjustment'!E38,6)))</f>
        <v/>
      </c>
      <c r="E23" s="27" t="str">
        <f>IF('Budget Adjustment'!F38="","",LEFT('Budget Adjustment'!F38,5))</f>
        <v/>
      </c>
      <c r="F23" s="27" t="str">
        <f>IF('Budget Adjustment'!G38="","",CONCATENATE(Dimensions!K$2,LEFT('Budget Adjustment'!G38,3)))</f>
        <v/>
      </c>
      <c r="G23" s="27" t="str">
        <f>IF('Budget Adjustment'!B38="","","Upload Line Item")</f>
        <v/>
      </c>
      <c r="H23" s="27" t="str">
        <f>IF('Budget Adjustment'!B38="","",CONCATENATE('Budget Adjustment'!$C$5," (",'Budget Adjustment'!$I$5,"): ",'Budget Adjustment'!K38))</f>
        <v/>
      </c>
      <c r="I23" s="27" t="str">
        <f>IF(AND('Budget Adjustment'!$I38="",'Budget Adjustment'!$J38=""),"",IF('Budget Adjustment'!$H38=I$5,('Budget Adjustment'!$I38-'Budget Adjustment'!$J38)*VLOOKUP(_xlfn.NUMBERVALUE($E23),Accounts!$A$4:$B$9,2,TRUE),IF('Budget Adjustment'!$H38=Dimensions!$E$5,('Budget Adjustment'!$I38-'Budget Adjustment'!$J38)/12*VLOOKUP(_xlfn.NUMBERVALUE($E23),Accounts!$A$4:$B$9,2,TRUE),0)))</f>
        <v/>
      </c>
      <c r="J23" s="27" t="str">
        <f>IF(AND('Budget Adjustment'!$I38="",'Budget Adjustment'!$J38=""),"",IF('Budget Adjustment'!$H38=J$5,('Budget Adjustment'!$I38-'Budget Adjustment'!$J38)*VLOOKUP(_xlfn.NUMBERVALUE($E23),Accounts!$A$4:$B$9,2,TRUE),IF('Budget Adjustment'!$H38=Dimensions!$E$5,('Budget Adjustment'!$I38-'Budget Adjustment'!$J38)/12*VLOOKUP(_xlfn.NUMBERVALUE($E23),Accounts!$A$4:$B$9,2,TRUE),0)))</f>
        <v/>
      </c>
      <c r="K23" s="27" t="str">
        <f>IF(AND('Budget Adjustment'!$I38="",'Budget Adjustment'!$J38=""),"",IF('Budget Adjustment'!$H38=K$5,('Budget Adjustment'!$I38-'Budget Adjustment'!$J38)*VLOOKUP(_xlfn.NUMBERVALUE($E23),Accounts!$A$4:$B$9,2,TRUE),IF('Budget Adjustment'!$H38=Dimensions!$E$5,('Budget Adjustment'!$I38-'Budget Adjustment'!$J38)/12*VLOOKUP(_xlfn.NUMBERVALUE($E23),Accounts!$A$4:$B$9,2,TRUE),0)))</f>
        <v/>
      </c>
      <c r="L23" s="27" t="str">
        <f>IF(AND('Budget Adjustment'!$I38="",'Budget Adjustment'!$J38=""),"",IF('Budget Adjustment'!$H38=L$5,('Budget Adjustment'!$I38-'Budget Adjustment'!$J38)*VLOOKUP(_xlfn.NUMBERVALUE($E23),Accounts!$A$4:$B$9,2,TRUE),IF('Budget Adjustment'!$H38=Dimensions!$E$5,('Budget Adjustment'!$I38-'Budget Adjustment'!$J38)/12*VLOOKUP(_xlfn.NUMBERVALUE($E23),Accounts!$A$4:$B$9,2,TRUE),0)))</f>
        <v/>
      </c>
      <c r="M23" s="27" t="str">
        <f>IF(AND('Budget Adjustment'!$I38="",'Budget Adjustment'!$J38=""),"",IF('Budget Adjustment'!$H38=M$5,('Budget Adjustment'!$I38-'Budget Adjustment'!$J38)*VLOOKUP(_xlfn.NUMBERVALUE($E23),Accounts!$A$4:$B$9,2,TRUE),IF('Budget Adjustment'!$H38=Dimensions!$E$5,('Budget Adjustment'!$I38-'Budget Adjustment'!$J38)/12*VLOOKUP(_xlfn.NUMBERVALUE($E23),Accounts!$A$4:$B$9,2,TRUE),0)))</f>
        <v/>
      </c>
      <c r="N23" s="27" t="str">
        <f>IF(AND('Budget Adjustment'!$I38="",'Budget Adjustment'!$J38=""),"",IF('Budget Adjustment'!$H38=N$5,('Budget Adjustment'!$I38-'Budget Adjustment'!$J38)*VLOOKUP(_xlfn.NUMBERVALUE($E23),Accounts!$A$4:$B$9,2,TRUE),IF('Budget Adjustment'!$H38=Dimensions!$E$5,('Budget Adjustment'!$I38-'Budget Adjustment'!$J38)/12*VLOOKUP(_xlfn.NUMBERVALUE($E23),Accounts!$A$4:$B$9,2,TRUE),0)))</f>
        <v/>
      </c>
      <c r="O23" s="27" t="str">
        <f>IF(AND('Budget Adjustment'!$I38="",'Budget Adjustment'!$J38=""),"",IF('Budget Adjustment'!$H38=O$5,('Budget Adjustment'!$I38-'Budget Adjustment'!$J38)*VLOOKUP(_xlfn.NUMBERVALUE($E23),Accounts!$A$4:$B$9,2,TRUE),IF('Budget Adjustment'!$H38=Dimensions!$E$5,('Budget Adjustment'!$I38-'Budget Adjustment'!$J38)/12*VLOOKUP(_xlfn.NUMBERVALUE($E23),Accounts!$A$4:$B$9,2,TRUE),0)))</f>
        <v/>
      </c>
      <c r="P23" s="27" t="str">
        <f>IF(AND('Budget Adjustment'!$I38="",'Budget Adjustment'!$J38=""),"",IF('Budget Adjustment'!$H38=P$5,('Budget Adjustment'!$I38-'Budget Adjustment'!$J38)*VLOOKUP(_xlfn.NUMBERVALUE($E23),Accounts!$A$4:$B$9,2,TRUE),IF('Budget Adjustment'!$H38=Dimensions!$E$5,('Budget Adjustment'!$I38-'Budget Adjustment'!$J38)/12*VLOOKUP(_xlfn.NUMBERVALUE($E23),Accounts!$A$4:$B$9,2,TRUE),0)))</f>
        <v/>
      </c>
      <c r="Q23" s="27" t="str">
        <f>IF(AND('Budget Adjustment'!$I38="",'Budget Adjustment'!$J38=""),"",IF('Budget Adjustment'!$H38=Q$5,('Budget Adjustment'!$I38-'Budget Adjustment'!$J38)*VLOOKUP(_xlfn.NUMBERVALUE($E23),Accounts!$A$4:$B$9,2,TRUE),IF('Budget Adjustment'!$H38=Dimensions!$E$5,('Budget Adjustment'!$I38-'Budget Adjustment'!$J38)/12*VLOOKUP(_xlfn.NUMBERVALUE($E23),Accounts!$A$4:$B$9,2,TRUE),0)))</f>
        <v/>
      </c>
      <c r="R23" s="27" t="str">
        <f>IF(AND('Budget Adjustment'!$I38="",'Budget Adjustment'!$J38=""),"",IF('Budget Adjustment'!$H38=R$5,('Budget Adjustment'!$I38-'Budget Adjustment'!$J38)*VLOOKUP(_xlfn.NUMBERVALUE($E23),Accounts!$A$4:$B$9,2,TRUE),IF('Budget Adjustment'!$H38=Dimensions!$E$5,('Budget Adjustment'!$I38-'Budget Adjustment'!$J38)/12*VLOOKUP(_xlfn.NUMBERVALUE($E23),Accounts!$A$4:$B$9,2,TRUE),0)))</f>
        <v/>
      </c>
      <c r="S23" s="27" t="str">
        <f>IF(AND('Budget Adjustment'!$I38="",'Budget Adjustment'!$J38=""),"",IF('Budget Adjustment'!$H38=S$5,('Budget Adjustment'!$I38-'Budget Adjustment'!$J38)*VLOOKUP(_xlfn.NUMBERVALUE($E23),Accounts!$A$4:$B$9,2,TRUE),IF('Budget Adjustment'!$H38=Dimensions!$E$5,('Budget Adjustment'!$I38-'Budget Adjustment'!$J38)/12*VLOOKUP(_xlfn.NUMBERVALUE($E23),Accounts!$A$4:$B$9,2,TRUE),0)))</f>
        <v/>
      </c>
      <c r="T23" s="27" t="str">
        <f>IF(AND('Budget Adjustment'!$I38="",'Budget Adjustment'!$J38=""),"",IF('Budget Adjustment'!$H38=T$5,('Budget Adjustment'!$I38-'Budget Adjustment'!$J38)*VLOOKUP(_xlfn.NUMBERVALUE($E23),Accounts!$A$4:$B$9,2,TRUE),IF('Budget Adjustment'!$H38=Dimensions!$E$5,('Budget Adjustment'!$I38-'Budget Adjustment'!$J38)/12*VLOOKUP(_xlfn.NUMBERVALUE($E23),Accounts!$A$4:$B$9,2,TRUE),0)))</f>
        <v/>
      </c>
    </row>
    <row r="24" spans="1:20" x14ac:dyDescent="0.35">
      <c r="A24" s="27" t="str">
        <f>IF('Budget Adjustment'!B39="","",CONCATENATE(Dimensions!F$2,LEFT('Budget Adjustment'!B39,2)))</f>
        <v/>
      </c>
      <c r="B24" s="27" t="str">
        <f>IF('Budget Adjustment'!C39="","",CONCATENATE(Dimensions!G$2,LEFT('Budget Adjustment'!C39,4)))</f>
        <v/>
      </c>
      <c r="C24" s="27" t="str">
        <f>IF('Budget Adjustment'!D39="","",CONCATENATE(Dimensions!H$2,LEFT('Budget Adjustment'!D39,5)))</f>
        <v/>
      </c>
      <c r="D24" s="27" t="str">
        <f>IF('Budget Adjustment'!E39="","",CONCATENATE(Dimensions!I$2,LEFT('Budget Adjustment'!E39,6)))</f>
        <v/>
      </c>
      <c r="E24" s="27" t="str">
        <f>IF('Budget Adjustment'!F39="","",LEFT('Budget Adjustment'!F39,5))</f>
        <v/>
      </c>
      <c r="F24" s="27" t="str">
        <f>IF('Budget Adjustment'!G39="","",CONCATENATE(Dimensions!K$2,LEFT('Budget Adjustment'!G39,3)))</f>
        <v/>
      </c>
      <c r="G24" s="27" t="str">
        <f>IF('Budget Adjustment'!B39="","","Upload Line Item")</f>
        <v/>
      </c>
      <c r="H24" s="27" t="str">
        <f>IF('Budget Adjustment'!B39="","",CONCATENATE('Budget Adjustment'!$C$5," (",'Budget Adjustment'!$I$5,"): ",'Budget Adjustment'!K39))</f>
        <v/>
      </c>
      <c r="I24" s="27" t="str">
        <f>IF(AND('Budget Adjustment'!$I39="",'Budget Adjustment'!$J39=""),"",IF('Budget Adjustment'!$H39=I$5,('Budget Adjustment'!$I39-'Budget Adjustment'!$J39)*VLOOKUP(_xlfn.NUMBERVALUE($E24),Accounts!$A$4:$B$9,2,TRUE),IF('Budget Adjustment'!$H39=Dimensions!$E$5,('Budget Adjustment'!$I39-'Budget Adjustment'!$J39)/12*VLOOKUP(_xlfn.NUMBERVALUE($E24),Accounts!$A$4:$B$9,2,TRUE),0)))</f>
        <v/>
      </c>
      <c r="J24" s="27" t="str">
        <f>IF(AND('Budget Adjustment'!$I39="",'Budget Adjustment'!$J39=""),"",IF('Budget Adjustment'!$H39=J$5,('Budget Adjustment'!$I39-'Budget Adjustment'!$J39)*VLOOKUP(_xlfn.NUMBERVALUE($E24),Accounts!$A$4:$B$9,2,TRUE),IF('Budget Adjustment'!$H39=Dimensions!$E$5,('Budget Adjustment'!$I39-'Budget Adjustment'!$J39)/12*VLOOKUP(_xlfn.NUMBERVALUE($E24),Accounts!$A$4:$B$9,2,TRUE),0)))</f>
        <v/>
      </c>
      <c r="K24" s="27" t="str">
        <f>IF(AND('Budget Adjustment'!$I39="",'Budget Adjustment'!$J39=""),"",IF('Budget Adjustment'!$H39=K$5,('Budget Adjustment'!$I39-'Budget Adjustment'!$J39)*VLOOKUP(_xlfn.NUMBERVALUE($E24),Accounts!$A$4:$B$9,2,TRUE),IF('Budget Adjustment'!$H39=Dimensions!$E$5,('Budget Adjustment'!$I39-'Budget Adjustment'!$J39)/12*VLOOKUP(_xlfn.NUMBERVALUE($E24),Accounts!$A$4:$B$9,2,TRUE),0)))</f>
        <v/>
      </c>
      <c r="L24" s="27" t="str">
        <f>IF(AND('Budget Adjustment'!$I39="",'Budget Adjustment'!$J39=""),"",IF('Budget Adjustment'!$H39=L$5,('Budget Adjustment'!$I39-'Budget Adjustment'!$J39)*VLOOKUP(_xlfn.NUMBERVALUE($E24),Accounts!$A$4:$B$9,2,TRUE),IF('Budget Adjustment'!$H39=Dimensions!$E$5,('Budget Adjustment'!$I39-'Budget Adjustment'!$J39)/12*VLOOKUP(_xlfn.NUMBERVALUE($E24),Accounts!$A$4:$B$9,2,TRUE),0)))</f>
        <v/>
      </c>
      <c r="M24" s="27" t="str">
        <f>IF(AND('Budget Adjustment'!$I39="",'Budget Adjustment'!$J39=""),"",IF('Budget Adjustment'!$H39=M$5,('Budget Adjustment'!$I39-'Budget Adjustment'!$J39)*VLOOKUP(_xlfn.NUMBERVALUE($E24),Accounts!$A$4:$B$9,2,TRUE),IF('Budget Adjustment'!$H39=Dimensions!$E$5,('Budget Adjustment'!$I39-'Budget Adjustment'!$J39)/12*VLOOKUP(_xlfn.NUMBERVALUE($E24),Accounts!$A$4:$B$9,2,TRUE),0)))</f>
        <v/>
      </c>
      <c r="N24" s="27" t="str">
        <f>IF(AND('Budget Adjustment'!$I39="",'Budget Adjustment'!$J39=""),"",IF('Budget Adjustment'!$H39=N$5,('Budget Adjustment'!$I39-'Budget Adjustment'!$J39)*VLOOKUP(_xlfn.NUMBERVALUE($E24),Accounts!$A$4:$B$9,2,TRUE),IF('Budget Adjustment'!$H39=Dimensions!$E$5,('Budget Adjustment'!$I39-'Budget Adjustment'!$J39)/12*VLOOKUP(_xlfn.NUMBERVALUE($E24),Accounts!$A$4:$B$9,2,TRUE),0)))</f>
        <v/>
      </c>
      <c r="O24" s="27" t="str">
        <f>IF(AND('Budget Adjustment'!$I39="",'Budget Adjustment'!$J39=""),"",IF('Budget Adjustment'!$H39=O$5,('Budget Adjustment'!$I39-'Budget Adjustment'!$J39)*VLOOKUP(_xlfn.NUMBERVALUE($E24),Accounts!$A$4:$B$9,2,TRUE),IF('Budget Adjustment'!$H39=Dimensions!$E$5,('Budget Adjustment'!$I39-'Budget Adjustment'!$J39)/12*VLOOKUP(_xlfn.NUMBERVALUE($E24),Accounts!$A$4:$B$9,2,TRUE),0)))</f>
        <v/>
      </c>
      <c r="P24" s="27" t="str">
        <f>IF(AND('Budget Adjustment'!$I39="",'Budget Adjustment'!$J39=""),"",IF('Budget Adjustment'!$H39=P$5,('Budget Adjustment'!$I39-'Budget Adjustment'!$J39)*VLOOKUP(_xlfn.NUMBERVALUE($E24),Accounts!$A$4:$B$9,2,TRUE),IF('Budget Adjustment'!$H39=Dimensions!$E$5,('Budget Adjustment'!$I39-'Budget Adjustment'!$J39)/12*VLOOKUP(_xlfn.NUMBERVALUE($E24),Accounts!$A$4:$B$9,2,TRUE),0)))</f>
        <v/>
      </c>
      <c r="Q24" s="27" t="str">
        <f>IF(AND('Budget Adjustment'!$I39="",'Budget Adjustment'!$J39=""),"",IF('Budget Adjustment'!$H39=Q$5,('Budget Adjustment'!$I39-'Budget Adjustment'!$J39)*VLOOKUP(_xlfn.NUMBERVALUE($E24),Accounts!$A$4:$B$9,2,TRUE),IF('Budget Adjustment'!$H39=Dimensions!$E$5,('Budget Adjustment'!$I39-'Budget Adjustment'!$J39)/12*VLOOKUP(_xlfn.NUMBERVALUE($E24),Accounts!$A$4:$B$9,2,TRUE),0)))</f>
        <v/>
      </c>
      <c r="R24" s="27" t="str">
        <f>IF(AND('Budget Adjustment'!$I39="",'Budget Adjustment'!$J39=""),"",IF('Budget Adjustment'!$H39=R$5,('Budget Adjustment'!$I39-'Budget Adjustment'!$J39)*VLOOKUP(_xlfn.NUMBERVALUE($E24),Accounts!$A$4:$B$9,2,TRUE),IF('Budget Adjustment'!$H39=Dimensions!$E$5,('Budget Adjustment'!$I39-'Budget Adjustment'!$J39)/12*VLOOKUP(_xlfn.NUMBERVALUE($E24),Accounts!$A$4:$B$9,2,TRUE),0)))</f>
        <v/>
      </c>
      <c r="S24" s="27" t="str">
        <f>IF(AND('Budget Adjustment'!$I39="",'Budget Adjustment'!$J39=""),"",IF('Budget Adjustment'!$H39=S$5,('Budget Adjustment'!$I39-'Budget Adjustment'!$J39)*VLOOKUP(_xlfn.NUMBERVALUE($E24),Accounts!$A$4:$B$9,2,TRUE),IF('Budget Adjustment'!$H39=Dimensions!$E$5,('Budget Adjustment'!$I39-'Budget Adjustment'!$J39)/12*VLOOKUP(_xlfn.NUMBERVALUE($E24),Accounts!$A$4:$B$9,2,TRUE),0)))</f>
        <v/>
      </c>
      <c r="T24" s="27" t="str">
        <f>IF(AND('Budget Adjustment'!$I39="",'Budget Adjustment'!$J39=""),"",IF('Budget Adjustment'!$H39=T$5,('Budget Adjustment'!$I39-'Budget Adjustment'!$J39)*VLOOKUP(_xlfn.NUMBERVALUE($E24),Accounts!$A$4:$B$9,2,TRUE),IF('Budget Adjustment'!$H39=Dimensions!$E$5,('Budget Adjustment'!$I39-'Budget Adjustment'!$J39)/12*VLOOKUP(_xlfn.NUMBERVALUE($E24),Accounts!$A$4:$B$9,2,TRUE),0)))</f>
        <v/>
      </c>
    </row>
    <row r="25" spans="1:20" x14ac:dyDescent="0.35">
      <c r="A25" s="27" t="str">
        <f>IF('Budget Adjustment'!B40="","",CONCATENATE(Dimensions!F$2,LEFT('Budget Adjustment'!B40,2)))</f>
        <v/>
      </c>
      <c r="B25" s="27" t="str">
        <f>IF('Budget Adjustment'!C40="","",CONCATENATE(Dimensions!G$2,LEFT('Budget Adjustment'!C40,4)))</f>
        <v/>
      </c>
      <c r="C25" s="27" t="str">
        <f>IF('Budget Adjustment'!D40="","",CONCATENATE(Dimensions!H$2,LEFT('Budget Adjustment'!D40,5)))</f>
        <v/>
      </c>
      <c r="D25" s="27" t="str">
        <f>IF('Budget Adjustment'!E40="","",CONCATENATE(Dimensions!I$2,LEFT('Budget Adjustment'!E40,6)))</f>
        <v/>
      </c>
      <c r="E25" s="27" t="str">
        <f>IF('Budget Adjustment'!F40="","",LEFT('Budget Adjustment'!F40,5))</f>
        <v/>
      </c>
      <c r="F25" s="27" t="str">
        <f>IF('Budget Adjustment'!G40="","",CONCATENATE(Dimensions!K$2,LEFT('Budget Adjustment'!G40,3)))</f>
        <v/>
      </c>
      <c r="G25" s="27" t="str">
        <f>IF('Budget Adjustment'!B40="","","Upload Line Item")</f>
        <v/>
      </c>
      <c r="H25" s="27" t="str">
        <f>IF('Budget Adjustment'!B40="","",CONCATENATE('Budget Adjustment'!$C$5," (",'Budget Adjustment'!$I$5,"): ",'Budget Adjustment'!K40))</f>
        <v/>
      </c>
      <c r="I25" s="27" t="str">
        <f>IF(AND('Budget Adjustment'!$I40="",'Budget Adjustment'!$J40=""),"",IF('Budget Adjustment'!$H40=I$5,('Budget Adjustment'!$I40-'Budget Adjustment'!$J40)*VLOOKUP(_xlfn.NUMBERVALUE($E25),Accounts!$A$4:$B$9,2,TRUE),IF('Budget Adjustment'!$H40=Dimensions!$E$5,('Budget Adjustment'!$I40-'Budget Adjustment'!$J40)/12*VLOOKUP(_xlfn.NUMBERVALUE($E25),Accounts!$A$4:$B$9,2,TRUE),0)))</f>
        <v/>
      </c>
      <c r="J25" s="27" t="str">
        <f>IF(AND('Budget Adjustment'!$I40="",'Budget Adjustment'!$J40=""),"",IF('Budget Adjustment'!$H40=J$5,('Budget Adjustment'!$I40-'Budget Adjustment'!$J40)*VLOOKUP(_xlfn.NUMBERVALUE($E25),Accounts!$A$4:$B$9,2,TRUE),IF('Budget Adjustment'!$H40=Dimensions!$E$5,('Budget Adjustment'!$I40-'Budget Adjustment'!$J40)/12*VLOOKUP(_xlfn.NUMBERVALUE($E25),Accounts!$A$4:$B$9,2,TRUE),0)))</f>
        <v/>
      </c>
      <c r="K25" s="27" t="str">
        <f>IF(AND('Budget Adjustment'!$I40="",'Budget Adjustment'!$J40=""),"",IF('Budget Adjustment'!$H40=K$5,('Budget Adjustment'!$I40-'Budget Adjustment'!$J40)*VLOOKUP(_xlfn.NUMBERVALUE($E25),Accounts!$A$4:$B$9,2,TRUE),IF('Budget Adjustment'!$H40=Dimensions!$E$5,('Budget Adjustment'!$I40-'Budget Adjustment'!$J40)/12*VLOOKUP(_xlfn.NUMBERVALUE($E25),Accounts!$A$4:$B$9,2,TRUE),0)))</f>
        <v/>
      </c>
      <c r="L25" s="27" t="str">
        <f>IF(AND('Budget Adjustment'!$I40="",'Budget Adjustment'!$J40=""),"",IF('Budget Adjustment'!$H40=L$5,('Budget Adjustment'!$I40-'Budget Adjustment'!$J40)*VLOOKUP(_xlfn.NUMBERVALUE($E25),Accounts!$A$4:$B$9,2,TRUE),IF('Budget Adjustment'!$H40=Dimensions!$E$5,('Budget Adjustment'!$I40-'Budget Adjustment'!$J40)/12*VLOOKUP(_xlfn.NUMBERVALUE($E25),Accounts!$A$4:$B$9,2,TRUE),0)))</f>
        <v/>
      </c>
      <c r="M25" s="27" t="str">
        <f>IF(AND('Budget Adjustment'!$I40="",'Budget Adjustment'!$J40=""),"",IF('Budget Adjustment'!$H40=M$5,('Budget Adjustment'!$I40-'Budget Adjustment'!$J40)*VLOOKUP(_xlfn.NUMBERVALUE($E25),Accounts!$A$4:$B$9,2,TRUE),IF('Budget Adjustment'!$H40=Dimensions!$E$5,('Budget Adjustment'!$I40-'Budget Adjustment'!$J40)/12*VLOOKUP(_xlfn.NUMBERVALUE($E25),Accounts!$A$4:$B$9,2,TRUE),0)))</f>
        <v/>
      </c>
      <c r="N25" s="27" t="str">
        <f>IF(AND('Budget Adjustment'!$I40="",'Budget Adjustment'!$J40=""),"",IF('Budget Adjustment'!$H40=N$5,('Budget Adjustment'!$I40-'Budget Adjustment'!$J40)*VLOOKUP(_xlfn.NUMBERVALUE($E25),Accounts!$A$4:$B$9,2,TRUE),IF('Budget Adjustment'!$H40=Dimensions!$E$5,('Budget Adjustment'!$I40-'Budget Adjustment'!$J40)/12*VLOOKUP(_xlfn.NUMBERVALUE($E25),Accounts!$A$4:$B$9,2,TRUE),0)))</f>
        <v/>
      </c>
      <c r="O25" s="27" t="str">
        <f>IF(AND('Budget Adjustment'!$I40="",'Budget Adjustment'!$J40=""),"",IF('Budget Adjustment'!$H40=O$5,('Budget Adjustment'!$I40-'Budget Adjustment'!$J40)*VLOOKUP(_xlfn.NUMBERVALUE($E25),Accounts!$A$4:$B$9,2,TRUE),IF('Budget Adjustment'!$H40=Dimensions!$E$5,('Budget Adjustment'!$I40-'Budget Adjustment'!$J40)/12*VLOOKUP(_xlfn.NUMBERVALUE($E25),Accounts!$A$4:$B$9,2,TRUE),0)))</f>
        <v/>
      </c>
      <c r="P25" s="27" t="str">
        <f>IF(AND('Budget Adjustment'!$I40="",'Budget Adjustment'!$J40=""),"",IF('Budget Adjustment'!$H40=P$5,('Budget Adjustment'!$I40-'Budget Adjustment'!$J40)*VLOOKUP(_xlfn.NUMBERVALUE($E25),Accounts!$A$4:$B$9,2,TRUE),IF('Budget Adjustment'!$H40=Dimensions!$E$5,('Budget Adjustment'!$I40-'Budget Adjustment'!$J40)/12*VLOOKUP(_xlfn.NUMBERVALUE($E25),Accounts!$A$4:$B$9,2,TRUE),0)))</f>
        <v/>
      </c>
      <c r="Q25" s="27" t="str">
        <f>IF(AND('Budget Adjustment'!$I40="",'Budget Adjustment'!$J40=""),"",IF('Budget Adjustment'!$H40=Q$5,('Budget Adjustment'!$I40-'Budget Adjustment'!$J40)*VLOOKUP(_xlfn.NUMBERVALUE($E25),Accounts!$A$4:$B$9,2,TRUE),IF('Budget Adjustment'!$H40=Dimensions!$E$5,('Budget Adjustment'!$I40-'Budget Adjustment'!$J40)/12*VLOOKUP(_xlfn.NUMBERVALUE($E25),Accounts!$A$4:$B$9,2,TRUE),0)))</f>
        <v/>
      </c>
      <c r="R25" s="27" t="str">
        <f>IF(AND('Budget Adjustment'!$I40="",'Budget Adjustment'!$J40=""),"",IF('Budget Adjustment'!$H40=R$5,('Budget Adjustment'!$I40-'Budget Adjustment'!$J40)*VLOOKUP(_xlfn.NUMBERVALUE($E25),Accounts!$A$4:$B$9,2,TRUE),IF('Budget Adjustment'!$H40=Dimensions!$E$5,('Budget Adjustment'!$I40-'Budget Adjustment'!$J40)/12*VLOOKUP(_xlfn.NUMBERVALUE($E25),Accounts!$A$4:$B$9,2,TRUE),0)))</f>
        <v/>
      </c>
      <c r="S25" s="27" t="str">
        <f>IF(AND('Budget Adjustment'!$I40="",'Budget Adjustment'!$J40=""),"",IF('Budget Adjustment'!$H40=S$5,('Budget Adjustment'!$I40-'Budget Adjustment'!$J40)*VLOOKUP(_xlfn.NUMBERVALUE($E25),Accounts!$A$4:$B$9,2,TRUE),IF('Budget Adjustment'!$H40=Dimensions!$E$5,('Budget Adjustment'!$I40-'Budget Adjustment'!$J40)/12*VLOOKUP(_xlfn.NUMBERVALUE($E25),Accounts!$A$4:$B$9,2,TRUE),0)))</f>
        <v/>
      </c>
      <c r="T25" s="27" t="str">
        <f>IF(AND('Budget Adjustment'!$I40="",'Budget Adjustment'!$J40=""),"",IF('Budget Adjustment'!$H40=T$5,('Budget Adjustment'!$I40-'Budget Adjustment'!$J40)*VLOOKUP(_xlfn.NUMBERVALUE($E25),Accounts!$A$4:$B$9,2,TRUE),IF('Budget Adjustment'!$H40=Dimensions!$E$5,('Budget Adjustment'!$I40-'Budget Adjustment'!$J40)/12*VLOOKUP(_xlfn.NUMBERVALUE($E25),Accounts!$A$4:$B$9,2,TRUE),0)))</f>
        <v/>
      </c>
    </row>
    <row r="26" spans="1:20" x14ac:dyDescent="0.35">
      <c r="A26" s="27" t="str">
        <f>IF('Budget Adjustment'!B41="","",CONCATENATE(Dimensions!F$2,LEFT('Budget Adjustment'!B41,2)))</f>
        <v/>
      </c>
      <c r="B26" s="27" t="str">
        <f>IF('Budget Adjustment'!C41="","",CONCATENATE(Dimensions!G$2,LEFT('Budget Adjustment'!C41,4)))</f>
        <v/>
      </c>
      <c r="C26" s="27" t="str">
        <f>IF('Budget Adjustment'!D41="","",CONCATENATE(Dimensions!H$2,LEFT('Budget Adjustment'!D41,5)))</f>
        <v/>
      </c>
      <c r="D26" s="27" t="str">
        <f>IF('Budget Adjustment'!E41="","",CONCATENATE(Dimensions!I$2,LEFT('Budget Adjustment'!E41,6)))</f>
        <v/>
      </c>
      <c r="E26" s="27" t="str">
        <f>IF('Budget Adjustment'!F41="","",LEFT('Budget Adjustment'!F41,5))</f>
        <v/>
      </c>
      <c r="F26" s="27" t="str">
        <f>IF('Budget Adjustment'!G41="","",CONCATENATE(Dimensions!K$2,LEFT('Budget Adjustment'!G41,3)))</f>
        <v/>
      </c>
      <c r="G26" s="27" t="str">
        <f>IF('Budget Adjustment'!B41="","","Upload Line Item")</f>
        <v/>
      </c>
      <c r="H26" s="27" t="str">
        <f>IF('Budget Adjustment'!B41="","",CONCATENATE('Budget Adjustment'!$C$5," (",'Budget Adjustment'!$I$5,"): ",'Budget Adjustment'!K41))</f>
        <v/>
      </c>
      <c r="I26" s="27" t="str">
        <f>IF(AND('Budget Adjustment'!$I41="",'Budget Adjustment'!$J41=""),"",IF('Budget Adjustment'!$H41=I$5,('Budget Adjustment'!$I41-'Budget Adjustment'!$J41)*VLOOKUP(_xlfn.NUMBERVALUE($E26),Accounts!$A$4:$B$9,2,TRUE),IF('Budget Adjustment'!$H41=Dimensions!$E$5,('Budget Adjustment'!$I41-'Budget Adjustment'!$J41)/12*VLOOKUP(_xlfn.NUMBERVALUE($E26),Accounts!$A$4:$B$9,2,TRUE),0)))</f>
        <v/>
      </c>
      <c r="J26" s="27" t="str">
        <f>IF(AND('Budget Adjustment'!$I41="",'Budget Adjustment'!$J41=""),"",IF('Budget Adjustment'!$H41=J$5,('Budget Adjustment'!$I41-'Budget Adjustment'!$J41)*VLOOKUP(_xlfn.NUMBERVALUE($E26),Accounts!$A$4:$B$9,2,TRUE),IF('Budget Adjustment'!$H41=Dimensions!$E$5,('Budget Adjustment'!$I41-'Budget Adjustment'!$J41)/12*VLOOKUP(_xlfn.NUMBERVALUE($E26),Accounts!$A$4:$B$9,2,TRUE),0)))</f>
        <v/>
      </c>
      <c r="K26" s="27" t="str">
        <f>IF(AND('Budget Adjustment'!$I41="",'Budget Adjustment'!$J41=""),"",IF('Budget Adjustment'!$H41=K$5,('Budget Adjustment'!$I41-'Budget Adjustment'!$J41)*VLOOKUP(_xlfn.NUMBERVALUE($E26),Accounts!$A$4:$B$9,2,TRUE),IF('Budget Adjustment'!$H41=Dimensions!$E$5,('Budget Adjustment'!$I41-'Budget Adjustment'!$J41)/12*VLOOKUP(_xlfn.NUMBERVALUE($E26),Accounts!$A$4:$B$9,2,TRUE),0)))</f>
        <v/>
      </c>
      <c r="L26" s="27" t="str">
        <f>IF(AND('Budget Adjustment'!$I41="",'Budget Adjustment'!$J41=""),"",IF('Budget Adjustment'!$H41=L$5,('Budget Adjustment'!$I41-'Budget Adjustment'!$J41)*VLOOKUP(_xlfn.NUMBERVALUE($E26),Accounts!$A$4:$B$9,2,TRUE),IF('Budget Adjustment'!$H41=Dimensions!$E$5,('Budget Adjustment'!$I41-'Budget Adjustment'!$J41)/12*VLOOKUP(_xlfn.NUMBERVALUE($E26),Accounts!$A$4:$B$9,2,TRUE),0)))</f>
        <v/>
      </c>
      <c r="M26" s="27" t="str">
        <f>IF(AND('Budget Adjustment'!$I41="",'Budget Adjustment'!$J41=""),"",IF('Budget Adjustment'!$H41=M$5,('Budget Adjustment'!$I41-'Budget Adjustment'!$J41)*VLOOKUP(_xlfn.NUMBERVALUE($E26),Accounts!$A$4:$B$9,2,TRUE),IF('Budget Adjustment'!$H41=Dimensions!$E$5,('Budget Adjustment'!$I41-'Budget Adjustment'!$J41)/12*VLOOKUP(_xlfn.NUMBERVALUE($E26),Accounts!$A$4:$B$9,2,TRUE),0)))</f>
        <v/>
      </c>
      <c r="N26" s="27" t="str">
        <f>IF(AND('Budget Adjustment'!$I41="",'Budget Adjustment'!$J41=""),"",IF('Budget Adjustment'!$H41=N$5,('Budget Adjustment'!$I41-'Budget Adjustment'!$J41)*VLOOKUP(_xlfn.NUMBERVALUE($E26),Accounts!$A$4:$B$9,2,TRUE),IF('Budget Adjustment'!$H41=Dimensions!$E$5,('Budget Adjustment'!$I41-'Budget Adjustment'!$J41)/12*VLOOKUP(_xlfn.NUMBERVALUE($E26),Accounts!$A$4:$B$9,2,TRUE),0)))</f>
        <v/>
      </c>
      <c r="O26" s="27" t="str">
        <f>IF(AND('Budget Adjustment'!$I41="",'Budget Adjustment'!$J41=""),"",IF('Budget Adjustment'!$H41=O$5,('Budget Adjustment'!$I41-'Budget Adjustment'!$J41)*VLOOKUP(_xlfn.NUMBERVALUE($E26),Accounts!$A$4:$B$9,2,TRUE),IF('Budget Adjustment'!$H41=Dimensions!$E$5,('Budget Adjustment'!$I41-'Budget Adjustment'!$J41)/12*VLOOKUP(_xlfn.NUMBERVALUE($E26),Accounts!$A$4:$B$9,2,TRUE),0)))</f>
        <v/>
      </c>
      <c r="P26" s="27" t="str">
        <f>IF(AND('Budget Adjustment'!$I41="",'Budget Adjustment'!$J41=""),"",IF('Budget Adjustment'!$H41=P$5,('Budget Adjustment'!$I41-'Budget Adjustment'!$J41)*VLOOKUP(_xlfn.NUMBERVALUE($E26),Accounts!$A$4:$B$9,2,TRUE),IF('Budget Adjustment'!$H41=Dimensions!$E$5,('Budget Adjustment'!$I41-'Budget Adjustment'!$J41)/12*VLOOKUP(_xlfn.NUMBERVALUE($E26),Accounts!$A$4:$B$9,2,TRUE),0)))</f>
        <v/>
      </c>
      <c r="Q26" s="27" t="str">
        <f>IF(AND('Budget Adjustment'!$I41="",'Budget Adjustment'!$J41=""),"",IF('Budget Adjustment'!$H41=Q$5,('Budget Adjustment'!$I41-'Budget Adjustment'!$J41)*VLOOKUP(_xlfn.NUMBERVALUE($E26),Accounts!$A$4:$B$9,2,TRUE),IF('Budget Adjustment'!$H41=Dimensions!$E$5,('Budget Adjustment'!$I41-'Budget Adjustment'!$J41)/12*VLOOKUP(_xlfn.NUMBERVALUE($E26),Accounts!$A$4:$B$9,2,TRUE),0)))</f>
        <v/>
      </c>
      <c r="R26" s="27" t="str">
        <f>IF(AND('Budget Adjustment'!$I41="",'Budget Adjustment'!$J41=""),"",IF('Budget Adjustment'!$H41=R$5,('Budget Adjustment'!$I41-'Budget Adjustment'!$J41)*VLOOKUP(_xlfn.NUMBERVALUE($E26),Accounts!$A$4:$B$9,2,TRUE),IF('Budget Adjustment'!$H41=Dimensions!$E$5,('Budget Adjustment'!$I41-'Budget Adjustment'!$J41)/12*VLOOKUP(_xlfn.NUMBERVALUE($E26),Accounts!$A$4:$B$9,2,TRUE),0)))</f>
        <v/>
      </c>
      <c r="S26" s="27" t="str">
        <f>IF(AND('Budget Adjustment'!$I41="",'Budget Adjustment'!$J41=""),"",IF('Budget Adjustment'!$H41=S$5,('Budget Adjustment'!$I41-'Budget Adjustment'!$J41)*VLOOKUP(_xlfn.NUMBERVALUE($E26),Accounts!$A$4:$B$9,2,TRUE),IF('Budget Adjustment'!$H41=Dimensions!$E$5,('Budget Adjustment'!$I41-'Budget Adjustment'!$J41)/12*VLOOKUP(_xlfn.NUMBERVALUE($E26),Accounts!$A$4:$B$9,2,TRUE),0)))</f>
        <v/>
      </c>
      <c r="T26" s="27" t="str">
        <f>IF(AND('Budget Adjustment'!$I41="",'Budget Adjustment'!$J41=""),"",IF('Budget Adjustment'!$H41=T$5,('Budget Adjustment'!$I41-'Budget Adjustment'!$J41)*VLOOKUP(_xlfn.NUMBERVALUE($E26),Accounts!$A$4:$B$9,2,TRUE),IF('Budget Adjustment'!$H41=Dimensions!$E$5,('Budget Adjustment'!$I41-'Budget Adjustment'!$J41)/12*VLOOKUP(_xlfn.NUMBERVALUE($E26),Accounts!$A$4:$B$9,2,TRUE),0)))</f>
        <v/>
      </c>
    </row>
    <row r="27" spans="1:20" x14ac:dyDescent="0.35">
      <c r="A27" s="27" t="str">
        <f>IF('Budget Adjustment'!B42="","",CONCATENATE(Dimensions!F$2,LEFT('Budget Adjustment'!B42,2)))</f>
        <v/>
      </c>
      <c r="B27" s="27" t="str">
        <f>IF('Budget Adjustment'!C42="","",CONCATENATE(Dimensions!G$2,LEFT('Budget Adjustment'!C42,4)))</f>
        <v/>
      </c>
      <c r="C27" s="27" t="str">
        <f>IF('Budget Adjustment'!D42="","",CONCATENATE(Dimensions!H$2,LEFT('Budget Adjustment'!D42,5)))</f>
        <v/>
      </c>
      <c r="D27" s="27" t="str">
        <f>IF('Budget Adjustment'!E42="","",CONCATENATE(Dimensions!I$2,LEFT('Budget Adjustment'!E42,6)))</f>
        <v/>
      </c>
      <c r="E27" s="27" t="str">
        <f>IF('Budget Adjustment'!F42="","",LEFT('Budget Adjustment'!F42,5))</f>
        <v/>
      </c>
      <c r="F27" s="27" t="str">
        <f>IF('Budget Adjustment'!G42="","",CONCATENATE(Dimensions!K$2,LEFT('Budget Adjustment'!G42,3)))</f>
        <v/>
      </c>
      <c r="G27" s="27" t="str">
        <f>IF('Budget Adjustment'!B42="","","Upload Line Item")</f>
        <v/>
      </c>
      <c r="H27" s="27" t="str">
        <f>IF('Budget Adjustment'!B42="","",CONCATENATE('Budget Adjustment'!$C$5," (",'Budget Adjustment'!$I$5,"): ",'Budget Adjustment'!K42))</f>
        <v/>
      </c>
      <c r="I27" s="27" t="str">
        <f>IF(AND('Budget Adjustment'!$I42="",'Budget Adjustment'!$J42=""),"",IF('Budget Adjustment'!$H42=I$5,('Budget Adjustment'!$I42-'Budget Adjustment'!$J42)*VLOOKUP(_xlfn.NUMBERVALUE($E27),Accounts!$A$4:$B$9,2,TRUE),IF('Budget Adjustment'!$H42=Dimensions!$E$5,('Budget Adjustment'!$I42-'Budget Adjustment'!$J42)/12*VLOOKUP(_xlfn.NUMBERVALUE($E27),Accounts!$A$4:$B$9,2,TRUE),0)))</f>
        <v/>
      </c>
      <c r="J27" s="27" t="str">
        <f>IF(AND('Budget Adjustment'!$I42="",'Budget Adjustment'!$J42=""),"",IF('Budget Adjustment'!$H42=J$5,('Budget Adjustment'!$I42-'Budget Adjustment'!$J42)*VLOOKUP(_xlfn.NUMBERVALUE($E27),Accounts!$A$4:$B$9,2,TRUE),IF('Budget Adjustment'!$H42=Dimensions!$E$5,('Budget Adjustment'!$I42-'Budget Adjustment'!$J42)/12*VLOOKUP(_xlfn.NUMBERVALUE($E27),Accounts!$A$4:$B$9,2,TRUE),0)))</f>
        <v/>
      </c>
      <c r="K27" s="27" t="str">
        <f>IF(AND('Budget Adjustment'!$I42="",'Budget Adjustment'!$J42=""),"",IF('Budget Adjustment'!$H42=K$5,('Budget Adjustment'!$I42-'Budget Adjustment'!$J42)*VLOOKUP(_xlfn.NUMBERVALUE($E27),Accounts!$A$4:$B$9,2,TRUE),IF('Budget Adjustment'!$H42=Dimensions!$E$5,('Budget Adjustment'!$I42-'Budget Adjustment'!$J42)/12*VLOOKUP(_xlfn.NUMBERVALUE($E27),Accounts!$A$4:$B$9,2,TRUE),0)))</f>
        <v/>
      </c>
      <c r="L27" s="27" t="str">
        <f>IF(AND('Budget Adjustment'!$I42="",'Budget Adjustment'!$J42=""),"",IF('Budget Adjustment'!$H42=L$5,('Budget Adjustment'!$I42-'Budget Adjustment'!$J42)*VLOOKUP(_xlfn.NUMBERVALUE($E27),Accounts!$A$4:$B$9,2,TRUE),IF('Budget Adjustment'!$H42=Dimensions!$E$5,('Budget Adjustment'!$I42-'Budget Adjustment'!$J42)/12*VLOOKUP(_xlfn.NUMBERVALUE($E27),Accounts!$A$4:$B$9,2,TRUE),0)))</f>
        <v/>
      </c>
      <c r="M27" s="27" t="str">
        <f>IF(AND('Budget Adjustment'!$I42="",'Budget Adjustment'!$J42=""),"",IF('Budget Adjustment'!$H42=M$5,('Budget Adjustment'!$I42-'Budget Adjustment'!$J42)*VLOOKUP(_xlfn.NUMBERVALUE($E27),Accounts!$A$4:$B$9,2,TRUE),IF('Budget Adjustment'!$H42=Dimensions!$E$5,('Budget Adjustment'!$I42-'Budget Adjustment'!$J42)/12*VLOOKUP(_xlfn.NUMBERVALUE($E27),Accounts!$A$4:$B$9,2,TRUE),0)))</f>
        <v/>
      </c>
      <c r="N27" s="27" t="str">
        <f>IF(AND('Budget Adjustment'!$I42="",'Budget Adjustment'!$J42=""),"",IF('Budget Adjustment'!$H42=N$5,('Budget Adjustment'!$I42-'Budget Adjustment'!$J42)*VLOOKUP(_xlfn.NUMBERVALUE($E27),Accounts!$A$4:$B$9,2,TRUE),IF('Budget Adjustment'!$H42=Dimensions!$E$5,('Budget Adjustment'!$I42-'Budget Adjustment'!$J42)/12*VLOOKUP(_xlfn.NUMBERVALUE($E27),Accounts!$A$4:$B$9,2,TRUE),0)))</f>
        <v/>
      </c>
      <c r="O27" s="27" t="str">
        <f>IF(AND('Budget Adjustment'!$I42="",'Budget Adjustment'!$J42=""),"",IF('Budget Adjustment'!$H42=O$5,('Budget Adjustment'!$I42-'Budget Adjustment'!$J42)*VLOOKUP(_xlfn.NUMBERVALUE($E27),Accounts!$A$4:$B$9,2,TRUE),IF('Budget Adjustment'!$H42=Dimensions!$E$5,('Budget Adjustment'!$I42-'Budget Adjustment'!$J42)/12*VLOOKUP(_xlfn.NUMBERVALUE($E27),Accounts!$A$4:$B$9,2,TRUE),0)))</f>
        <v/>
      </c>
      <c r="P27" s="27" t="str">
        <f>IF(AND('Budget Adjustment'!$I42="",'Budget Adjustment'!$J42=""),"",IF('Budget Adjustment'!$H42=P$5,('Budget Adjustment'!$I42-'Budget Adjustment'!$J42)*VLOOKUP(_xlfn.NUMBERVALUE($E27),Accounts!$A$4:$B$9,2,TRUE),IF('Budget Adjustment'!$H42=Dimensions!$E$5,('Budget Adjustment'!$I42-'Budget Adjustment'!$J42)/12*VLOOKUP(_xlfn.NUMBERVALUE($E27),Accounts!$A$4:$B$9,2,TRUE),0)))</f>
        <v/>
      </c>
      <c r="Q27" s="27" t="str">
        <f>IF(AND('Budget Adjustment'!$I42="",'Budget Adjustment'!$J42=""),"",IF('Budget Adjustment'!$H42=Q$5,('Budget Adjustment'!$I42-'Budget Adjustment'!$J42)*VLOOKUP(_xlfn.NUMBERVALUE($E27),Accounts!$A$4:$B$9,2,TRUE),IF('Budget Adjustment'!$H42=Dimensions!$E$5,('Budget Adjustment'!$I42-'Budget Adjustment'!$J42)/12*VLOOKUP(_xlfn.NUMBERVALUE($E27),Accounts!$A$4:$B$9,2,TRUE),0)))</f>
        <v/>
      </c>
      <c r="R27" s="27" t="str">
        <f>IF(AND('Budget Adjustment'!$I42="",'Budget Adjustment'!$J42=""),"",IF('Budget Adjustment'!$H42=R$5,('Budget Adjustment'!$I42-'Budget Adjustment'!$J42)*VLOOKUP(_xlfn.NUMBERVALUE($E27),Accounts!$A$4:$B$9,2,TRUE),IF('Budget Adjustment'!$H42=Dimensions!$E$5,('Budget Adjustment'!$I42-'Budget Adjustment'!$J42)/12*VLOOKUP(_xlfn.NUMBERVALUE($E27),Accounts!$A$4:$B$9,2,TRUE),0)))</f>
        <v/>
      </c>
      <c r="S27" s="27" t="str">
        <f>IF(AND('Budget Adjustment'!$I42="",'Budget Adjustment'!$J42=""),"",IF('Budget Adjustment'!$H42=S$5,('Budget Adjustment'!$I42-'Budget Adjustment'!$J42)*VLOOKUP(_xlfn.NUMBERVALUE($E27),Accounts!$A$4:$B$9,2,TRUE),IF('Budget Adjustment'!$H42=Dimensions!$E$5,('Budget Adjustment'!$I42-'Budget Adjustment'!$J42)/12*VLOOKUP(_xlfn.NUMBERVALUE($E27),Accounts!$A$4:$B$9,2,TRUE),0)))</f>
        <v/>
      </c>
      <c r="T27" s="27" t="str">
        <f>IF(AND('Budget Adjustment'!$I42="",'Budget Adjustment'!$J42=""),"",IF('Budget Adjustment'!$H42=T$5,('Budget Adjustment'!$I42-'Budget Adjustment'!$J42)*VLOOKUP(_xlfn.NUMBERVALUE($E27),Accounts!$A$4:$B$9,2,TRUE),IF('Budget Adjustment'!$H42=Dimensions!$E$5,('Budget Adjustment'!$I42-'Budget Adjustment'!$J42)/12*VLOOKUP(_xlfn.NUMBERVALUE($E27),Accounts!$A$4:$B$9,2,TRUE),0)))</f>
        <v/>
      </c>
    </row>
    <row r="28" spans="1:20" x14ac:dyDescent="0.35">
      <c r="A28" s="27" t="str">
        <f>IF('Budget Adjustment'!B43="","",CONCATENATE(Dimensions!F$2,LEFT('Budget Adjustment'!B43,2)))</f>
        <v/>
      </c>
      <c r="B28" s="27" t="str">
        <f>IF('Budget Adjustment'!C43="","",CONCATENATE(Dimensions!G$2,LEFT('Budget Adjustment'!C43,4)))</f>
        <v/>
      </c>
      <c r="C28" s="27" t="str">
        <f>IF('Budget Adjustment'!D43="","",CONCATENATE(Dimensions!H$2,LEFT('Budget Adjustment'!D43,5)))</f>
        <v/>
      </c>
      <c r="D28" s="27" t="str">
        <f>IF('Budget Adjustment'!E43="","",CONCATENATE(Dimensions!I$2,LEFT('Budget Adjustment'!E43,6)))</f>
        <v/>
      </c>
      <c r="E28" s="27" t="str">
        <f>IF('Budget Adjustment'!F43="","",LEFT('Budget Adjustment'!F43,5))</f>
        <v/>
      </c>
      <c r="F28" s="27" t="str">
        <f>IF('Budget Adjustment'!G43="","",CONCATENATE(Dimensions!K$2,LEFT('Budget Adjustment'!G43,3)))</f>
        <v/>
      </c>
      <c r="G28" s="27" t="str">
        <f>IF('Budget Adjustment'!B43="","","Upload Line Item")</f>
        <v/>
      </c>
      <c r="H28" s="27" t="str">
        <f>IF('Budget Adjustment'!B43="","",CONCATENATE('Budget Adjustment'!$C$5," (",'Budget Adjustment'!$I$5,"): ",'Budget Adjustment'!K43))</f>
        <v/>
      </c>
      <c r="I28" s="27" t="str">
        <f>IF(AND('Budget Adjustment'!$I43="",'Budget Adjustment'!$J43=""),"",IF('Budget Adjustment'!$H43=I$5,('Budget Adjustment'!$I43-'Budget Adjustment'!$J43)*VLOOKUP(_xlfn.NUMBERVALUE($E28),Accounts!$A$4:$B$9,2,TRUE),IF('Budget Adjustment'!$H43=Dimensions!$E$5,('Budget Adjustment'!$I43-'Budget Adjustment'!$J43)/12*VLOOKUP(_xlfn.NUMBERVALUE($E28),Accounts!$A$4:$B$9,2,TRUE),0)))</f>
        <v/>
      </c>
      <c r="J28" s="27" t="str">
        <f>IF(AND('Budget Adjustment'!$I43="",'Budget Adjustment'!$J43=""),"",IF('Budget Adjustment'!$H43=J$5,('Budget Adjustment'!$I43-'Budget Adjustment'!$J43)*VLOOKUP(_xlfn.NUMBERVALUE($E28),Accounts!$A$4:$B$9,2,TRUE),IF('Budget Adjustment'!$H43=Dimensions!$E$5,('Budget Adjustment'!$I43-'Budget Adjustment'!$J43)/12*VLOOKUP(_xlfn.NUMBERVALUE($E28),Accounts!$A$4:$B$9,2,TRUE),0)))</f>
        <v/>
      </c>
      <c r="K28" s="27" t="str">
        <f>IF(AND('Budget Adjustment'!$I43="",'Budget Adjustment'!$J43=""),"",IF('Budget Adjustment'!$H43=K$5,('Budget Adjustment'!$I43-'Budget Adjustment'!$J43)*VLOOKUP(_xlfn.NUMBERVALUE($E28),Accounts!$A$4:$B$9,2,TRUE),IF('Budget Adjustment'!$H43=Dimensions!$E$5,('Budget Adjustment'!$I43-'Budget Adjustment'!$J43)/12*VLOOKUP(_xlfn.NUMBERVALUE($E28),Accounts!$A$4:$B$9,2,TRUE),0)))</f>
        <v/>
      </c>
      <c r="L28" s="27" t="str">
        <f>IF(AND('Budget Adjustment'!$I43="",'Budget Adjustment'!$J43=""),"",IF('Budget Adjustment'!$H43=L$5,('Budget Adjustment'!$I43-'Budget Adjustment'!$J43)*VLOOKUP(_xlfn.NUMBERVALUE($E28),Accounts!$A$4:$B$9,2,TRUE),IF('Budget Adjustment'!$H43=Dimensions!$E$5,('Budget Adjustment'!$I43-'Budget Adjustment'!$J43)/12*VLOOKUP(_xlfn.NUMBERVALUE($E28),Accounts!$A$4:$B$9,2,TRUE),0)))</f>
        <v/>
      </c>
      <c r="M28" s="27" t="str">
        <f>IF(AND('Budget Adjustment'!$I43="",'Budget Adjustment'!$J43=""),"",IF('Budget Adjustment'!$H43=M$5,('Budget Adjustment'!$I43-'Budget Adjustment'!$J43)*VLOOKUP(_xlfn.NUMBERVALUE($E28),Accounts!$A$4:$B$9,2,TRUE),IF('Budget Adjustment'!$H43=Dimensions!$E$5,('Budget Adjustment'!$I43-'Budget Adjustment'!$J43)/12*VLOOKUP(_xlfn.NUMBERVALUE($E28),Accounts!$A$4:$B$9,2,TRUE),0)))</f>
        <v/>
      </c>
      <c r="N28" s="27" t="str">
        <f>IF(AND('Budget Adjustment'!$I43="",'Budget Adjustment'!$J43=""),"",IF('Budget Adjustment'!$H43=N$5,('Budget Adjustment'!$I43-'Budget Adjustment'!$J43)*VLOOKUP(_xlfn.NUMBERVALUE($E28),Accounts!$A$4:$B$9,2,TRUE),IF('Budget Adjustment'!$H43=Dimensions!$E$5,('Budget Adjustment'!$I43-'Budget Adjustment'!$J43)/12*VLOOKUP(_xlfn.NUMBERVALUE($E28),Accounts!$A$4:$B$9,2,TRUE),0)))</f>
        <v/>
      </c>
      <c r="O28" s="27" t="str">
        <f>IF(AND('Budget Adjustment'!$I43="",'Budget Adjustment'!$J43=""),"",IF('Budget Adjustment'!$H43=O$5,('Budget Adjustment'!$I43-'Budget Adjustment'!$J43)*VLOOKUP(_xlfn.NUMBERVALUE($E28),Accounts!$A$4:$B$9,2,TRUE),IF('Budget Adjustment'!$H43=Dimensions!$E$5,('Budget Adjustment'!$I43-'Budget Adjustment'!$J43)/12*VLOOKUP(_xlfn.NUMBERVALUE($E28),Accounts!$A$4:$B$9,2,TRUE),0)))</f>
        <v/>
      </c>
      <c r="P28" s="27" t="str">
        <f>IF(AND('Budget Adjustment'!$I43="",'Budget Adjustment'!$J43=""),"",IF('Budget Adjustment'!$H43=P$5,('Budget Adjustment'!$I43-'Budget Adjustment'!$J43)*VLOOKUP(_xlfn.NUMBERVALUE($E28),Accounts!$A$4:$B$9,2,TRUE),IF('Budget Adjustment'!$H43=Dimensions!$E$5,('Budget Adjustment'!$I43-'Budget Adjustment'!$J43)/12*VLOOKUP(_xlfn.NUMBERVALUE($E28),Accounts!$A$4:$B$9,2,TRUE),0)))</f>
        <v/>
      </c>
      <c r="Q28" s="27" t="str">
        <f>IF(AND('Budget Adjustment'!$I43="",'Budget Adjustment'!$J43=""),"",IF('Budget Adjustment'!$H43=Q$5,('Budget Adjustment'!$I43-'Budget Adjustment'!$J43)*VLOOKUP(_xlfn.NUMBERVALUE($E28),Accounts!$A$4:$B$9,2,TRUE),IF('Budget Adjustment'!$H43=Dimensions!$E$5,('Budget Adjustment'!$I43-'Budget Adjustment'!$J43)/12*VLOOKUP(_xlfn.NUMBERVALUE($E28),Accounts!$A$4:$B$9,2,TRUE),0)))</f>
        <v/>
      </c>
      <c r="R28" s="27" t="str">
        <f>IF(AND('Budget Adjustment'!$I43="",'Budget Adjustment'!$J43=""),"",IF('Budget Adjustment'!$H43=R$5,('Budget Adjustment'!$I43-'Budget Adjustment'!$J43)*VLOOKUP(_xlfn.NUMBERVALUE($E28),Accounts!$A$4:$B$9,2,TRUE),IF('Budget Adjustment'!$H43=Dimensions!$E$5,('Budget Adjustment'!$I43-'Budget Adjustment'!$J43)/12*VLOOKUP(_xlfn.NUMBERVALUE($E28),Accounts!$A$4:$B$9,2,TRUE),0)))</f>
        <v/>
      </c>
      <c r="S28" s="27" t="str">
        <f>IF(AND('Budget Adjustment'!$I43="",'Budget Adjustment'!$J43=""),"",IF('Budget Adjustment'!$H43=S$5,('Budget Adjustment'!$I43-'Budget Adjustment'!$J43)*VLOOKUP(_xlfn.NUMBERVALUE($E28),Accounts!$A$4:$B$9,2,TRUE),IF('Budget Adjustment'!$H43=Dimensions!$E$5,('Budget Adjustment'!$I43-'Budget Adjustment'!$J43)/12*VLOOKUP(_xlfn.NUMBERVALUE($E28),Accounts!$A$4:$B$9,2,TRUE),0)))</f>
        <v/>
      </c>
      <c r="T28" s="27" t="str">
        <f>IF(AND('Budget Adjustment'!$I43="",'Budget Adjustment'!$J43=""),"",IF('Budget Adjustment'!$H43=T$5,('Budget Adjustment'!$I43-'Budget Adjustment'!$J43)*VLOOKUP(_xlfn.NUMBERVALUE($E28),Accounts!$A$4:$B$9,2,TRUE),IF('Budget Adjustment'!$H43=Dimensions!$E$5,('Budget Adjustment'!$I43-'Budget Adjustment'!$J43)/12*VLOOKUP(_xlfn.NUMBERVALUE($E28),Accounts!$A$4:$B$9,2,TRUE),0)))</f>
        <v/>
      </c>
    </row>
    <row r="29" spans="1:20" x14ac:dyDescent="0.35">
      <c r="A29" s="27" t="str">
        <f>IF('Budget Adjustment'!B44="","",CONCATENATE(Dimensions!F$2,LEFT('Budget Adjustment'!B44,2)))</f>
        <v/>
      </c>
      <c r="B29" s="27" t="str">
        <f>IF('Budget Adjustment'!C44="","",CONCATENATE(Dimensions!G$2,LEFT('Budget Adjustment'!C44,4)))</f>
        <v/>
      </c>
      <c r="C29" s="27" t="str">
        <f>IF('Budget Adjustment'!D44="","",CONCATENATE(Dimensions!H$2,LEFT('Budget Adjustment'!D44,5)))</f>
        <v/>
      </c>
      <c r="D29" s="27" t="str">
        <f>IF('Budget Adjustment'!E44="","",CONCATENATE(Dimensions!I$2,LEFT('Budget Adjustment'!E44,6)))</f>
        <v/>
      </c>
      <c r="E29" s="27" t="str">
        <f>IF('Budget Adjustment'!F44="","",LEFT('Budget Adjustment'!F44,5))</f>
        <v/>
      </c>
      <c r="F29" s="27" t="str">
        <f>IF('Budget Adjustment'!G44="","",CONCATENATE(Dimensions!K$2,LEFT('Budget Adjustment'!G44,3)))</f>
        <v/>
      </c>
      <c r="G29" s="27" t="str">
        <f>IF('Budget Adjustment'!B44="","","Upload Line Item")</f>
        <v/>
      </c>
      <c r="H29" s="27" t="str">
        <f>IF('Budget Adjustment'!B44="","",CONCATENATE('Budget Adjustment'!$C$5," (",'Budget Adjustment'!$I$5,"): ",'Budget Adjustment'!K44))</f>
        <v/>
      </c>
      <c r="I29" s="27" t="str">
        <f>IF(AND('Budget Adjustment'!$I44="",'Budget Adjustment'!$J44=""),"",IF('Budget Adjustment'!$H44=I$5,('Budget Adjustment'!$I44-'Budget Adjustment'!$J44)*VLOOKUP(_xlfn.NUMBERVALUE($E29),Accounts!$A$4:$B$9,2,TRUE),IF('Budget Adjustment'!$H44=Dimensions!$E$5,('Budget Adjustment'!$I44-'Budget Adjustment'!$J44)/12*VLOOKUP(_xlfn.NUMBERVALUE($E29),Accounts!$A$4:$B$9,2,TRUE),0)))</f>
        <v/>
      </c>
      <c r="J29" s="27" t="str">
        <f>IF(AND('Budget Adjustment'!$I44="",'Budget Adjustment'!$J44=""),"",IF('Budget Adjustment'!$H44=J$5,('Budget Adjustment'!$I44-'Budget Adjustment'!$J44)*VLOOKUP(_xlfn.NUMBERVALUE($E29),Accounts!$A$4:$B$9,2,TRUE),IF('Budget Adjustment'!$H44=Dimensions!$E$5,('Budget Adjustment'!$I44-'Budget Adjustment'!$J44)/12*VLOOKUP(_xlfn.NUMBERVALUE($E29),Accounts!$A$4:$B$9,2,TRUE),0)))</f>
        <v/>
      </c>
      <c r="K29" s="27" t="str">
        <f>IF(AND('Budget Adjustment'!$I44="",'Budget Adjustment'!$J44=""),"",IF('Budget Adjustment'!$H44=K$5,('Budget Adjustment'!$I44-'Budget Adjustment'!$J44)*VLOOKUP(_xlfn.NUMBERVALUE($E29),Accounts!$A$4:$B$9,2,TRUE),IF('Budget Adjustment'!$H44=Dimensions!$E$5,('Budget Adjustment'!$I44-'Budget Adjustment'!$J44)/12*VLOOKUP(_xlfn.NUMBERVALUE($E29),Accounts!$A$4:$B$9,2,TRUE),0)))</f>
        <v/>
      </c>
      <c r="L29" s="27" t="str">
        <f>IF(AND('Budget Adjustment'!$I44="",'Budget Adjustment'!$J44=""),"",IF('Budget Adjustment'!$H44=L$5,('Budget Adjustment'!$I44-'Budget Adjustment'!$J44)*VLOOKUP(_xlfn.NUMBERVALUE($E29),Accounts!$A$4:$B$9,2,TRUE),IF('Budget Adjustment'!$H44=Dimensions!$E$5,('Budget Adjustment'!$I44-'Budget Adjustment'!$J44)/12*VLOOKUP(_xlfn.NUMBERVALUE($E29),Accounts!$A$4:$B$9,2,TRUE),0)))</f>
        <v/>
      </c>
      <c r="M29" s="27" t="str">
        <f>IF(AND('Budget Adjustment'!$I44="",'Budget Adjustment'!$J44=""),"",IF('Budget Adjustment'!$H44=M$5,('Budget Adjustment'!$I44-'Budget Adjustment'!$J44)*VLOOKUP(_xlfn.NUMBERVALUE($E29),Accounts!$A$4:$B$9,2,TRUE),IF('Budget Adjustment'!$H44=Dimensions!$E$5,('Budget Adjustment'!$I44-'Budget Adjustment'!$J44)/12*VLOOKUP(_xlfn.NUMBERVALUE($E29),Accounts!$A$4:$B$9,2,TRUE),0)))</f>
        <v/>
      </c>
      <c r="N29" s="27" t="str">
        <f>IF(AND('Budget Adjustment'!$I44="",'Budget Adjustment'!$J44=""),"",IF('Budget Adjustment'!$H44=N$5,('Budget Adjustment'!$I44-'Budget Adjustment'!$J44)*VLOOKUP(_xlfn.NUMBERVALUE($E29),Accounts!$A$4:$B$9,2,TRUE),IF('Budget Adjustment'!$H44=Dimensions!$E$5,('Budget Adjustment'!$I44-'Budget Adjustment'!$J44)/12*VLOOKUP(_xlfn.NUMBERVALUE($E29),Accounts!$A$4:$B$9,2,TRUE),0)))</f>
        <v/>
      </c>
      <c r="O29" s="27" t="str">
        <f>IF(AND('Budget Adjustment'!$I44="",'Budget Adjustment'!$J44=""),"",IF('Budget Adjustment'!$H44=O$5,('Budget Adjustment'!$I44-'Budget Adjustment'!$J44)*VLOOKUP(_xlfn.NUMBERVALUE($E29),Accounts!$A$4:$B$9,2,TRUE),IF('Budget Adjustment'!$H44=Dimensions!$E$5,('Budget Adjustment'!$I44-'Budget Adjustment'!$J44)/12*VLOOKUP(_xlfn.NUMBERVALUE($E29),Accounts!$A$4:$B$9,2,TRUE),0)))</f>
        <v/>
      </c>
      <c r="P29" s="27" t="str">
        <f>IF(AND('Budget Adjustment'!$I44="",'Budget Adjustment'!$J44=""),"",IF('Budget Adjustment'!$H44=P$5,('Budget Adjustment'!$I44-'Budget Adjustment'!$J44)*VLOOKUP(_xlfn.NUMBERVALUE($E29),Accounts!$A$4:$B$9,2,TRUE),IF('Budget Adjustment'!$H44=Dimensions!$E$5,('Budget Adjustment'!$I44-'Budget Adjustment'!$J44)/12*VLOOKUP(_xlfn.NUMBERVALUE($E29),Accounts!$A$4:$B$9,2,TRUE),0)))</f>
        <v/>
      </c>
      <c r="Q29" s="27" t="str">
        <f>IF(AND('Budget Adjustment'!$I44="",'Budget Adjustment'!$J44=""),"",IF('Budget Adjustment'!$H44=Q$5,('Budget Adjustment'!$I44-'Budget Adjustment'!$J44)*VLOOKUP(_xlfn.NUMBERVALUE($E29),Accounts!$A$4:$B$9,2,TRUE),IF('Budget Adjustment'!$H44=Dimensions!$E$5,('Budget Adjustment'!$I44-'Budget Adjustment'!$J44)/12*VLOOKUP(_xlfn.NUMBERVALUE($E29),Accounts!$A$4:$B$9,2,TRUE),0)))</f>
        <v/>
      </c>
      <c r="R29" s="27" t="str">
        <f>IF(AND('Budget Adjustment'!$I44="",'Budget Adjustment'!$J44=""),"",IF('Budget Adjustment'!$H44=R$5,('Budget Adjustment'!$I44-'Budget Adjustment'!$J44)*VLOOKUP(_xlfn.NUMBERVALUE($E29),Accounts!$A$4:$B$9,2,TRUE),IF('Budget Adjustment'!$H44=Dimensions!$E$5,('Budget Adjustment'!$I44-'Budget Adjustment'!$J44)/12*VLOOKUP(_xlfn.NUMBERVALUE($E29),Accounts!$A$4:$B$9,2,TRUE),0)))</f>
        <v/>
      </c>
      <c r="S29" s="27" t="str">
        <f>IF(AND('Budget Adjustment'!$I44="",'Budget Adjustment'!$J44=""),"",IF('Budget Adjustment'!$H44=S$5,('Budget Adjustment'!$I44-'Budget Adjustment'!$J44)*VLOOKUP(_xlfn.NUMBERVALUE($E29),Accounts!$A$4:$B$9,2,TRUE),IF('Budget Adjustment'!$H44=Dimensions!$E$5,('Budget Adjustment'!$I44-'Budget Adjustment'!$J44)/12*VLOOKUP(_xlfn.NUMBERVALUE($E29),Accounts!$A$4:$B$9,2,TRUE),0)))</f>
        <v/>
      </c>
      <c r="T29" s="27" t="str">
        <f>IF(AND('Budget Adjustment'!$I44="",'Budget Adjustment'!$J44=""),"",IF('Budget Adjustment'!$H44=T$5,('Budget Adjustment'!$I44-'Budget Adjustment'!$J44)*VLOOKUP(_xlfn.NUMBERVALUE($E29),Accounts!$A$4:$B$9,2,TRUE),IF('Budget Adjustment'!$H44=Dimensions!$E$5,('Budget Adjustment'!$I44-'Budget Adjustment'!$J44)/12*VLOOKUP(_xlfn.NUMBERVALUE($E29),Accounts!$A$4:$B$9,2,TRUE),0)))</f>
        <v/>
      </c>
    </row>
    <row r="30" spans="1:20" x14ac:dyDescent="0.35">
      <c r="A30" s="27" t="str">
        <f>IF('Budget Adjustment'!B45="","",CONCATENATE(Dimensions!F$2,LEFT('Budget Adjustment'!B45,2)))</f>
        <v/>
      </c>
      <c r="B30" s="27" t="str">
        <f>IF('Budget Adjustment'!C45="","",CONCATENATE(Dimensions!G$2,LEFT('Budget Adjustment'!C45,4)))</f>
        <v/>
      </c>
      <c r="C30" s="27" t="str">
        <f>IF('Budget Adjustment'!D45="","",CONCATENATE(Dimensions!H$2,LEFT('Budget Adjustment'!D45,5)))</f>
        <v/>
      </c>
      <c r="D30" s="27" t="str">
        <f>IF('Budget Adjustment'!E45="","",CONCATENATE(Dimensions!I$2,LEFT('Budget Adjustment'!E45,6)))</f>
        <v/>
      </c>
      <c r="E30" s="27" t="str">
        <f>IF('Budget Adjustment'!F45="","",LEFT('Budget Adjustment'!F45,5))</f>
        <v/>
      </c>
      <c r="F30" s="27" t="str">
        <f>IF('Budget Adjustment'!G45="","",CONCATENATE(Dimensions!K$2,LEFT('Budget Adjustment'!G45,3)))</f>
        <v/>
      </c>
      <c r="G30" s="27" t="str">
        <f>IF('Budget Adjustment'!B45="","","Upload Line Item")</f>
        <v/>
      </c>
      <c r="H30" s="27" t="str">
        <f>IF('Budget Adjustment'!B45="","",CONCATENATE('Budget Adjustment'!$C$5," (",'Budget Adjustment'!$I$5,"): ",'Budget Adjustment'!K45))</f>
        <v/>
      </c>
      <c r="I30" s="27" t="str">
        <f>IF(AND('Budget Adjustment'!$I45="",'Budget Adjustment'!$J45=""),"",IF('Budget Adjustment'!$H45=I$5,('Budget Adjustment'!$I45-'Budget Adjustment'!$J45)*VLOOKUP(_xlfn.NUMBERVALUE($E30),Accounts!$A$4:$B$9,2,TRUE),IF('Budget Adjustment'!$H45=Dimensions!$E$5,('Budget Adjustment'!$I45-'Budget Adjustment'!$J45)/12*VLOOKUP(_xlfn.NUMBERVALUE($E30),Accounts!$A$4:$B$9,2,TRUE),0)))</f>
        <v/>
      </c>
      <c r="J30" s="27" t="str">
        <f>IF(AND('Budget Adjustment'!$I45="",'Budget Adjustment'!$J45=""),"",IF('Budget Adjustment'!$H45=J$5,('Budget Adjustment'!$I45-'Budget Adjustment'!$J45)*VLOOKUP(_xlfn.NUMBERVALUE($E30),Accounts!$A$4:$B$9,2,TRUE),IF('Budget Adjustment'!$H45=Dimensions!$E$5,('Budget Adjustment'!$I45-'Budget Adjustment'!$J45)/12*VLOOKUP(_xlfn.NUMBERVALUE($E30),Accounts!$A$4:$B$9,2,TRUE),0)))</f>
        <v/>
      </c>
      <c r="K30" s="27" t="str">
        <f>IF(AND('Budget Adjustment'!$I45="",'Budget Adjustment'!$J45=""),"",IF('Budget Adjustment'!$H45=K$5,('Budget Adjustment'!$I45-'Budget Adjustment'!$J45)*VLOOKUP(_xlfn.NUMBERVALUE($E30),Accounts!$A$4:$B$9,2,TRUE),IF('Budget Adjustment'!$H45=Dimensions!$E$5,('Budget Adjustment'!$I45-'Budget Adjustment'!$J45)/12*VLOOKUP(_xlfn.NUMBERVALUE($E30),Accounts!$A$4:$B$9,2,TRUE),0)))</f>
        <v/>
      </c>
      <c r="L30" s="27" t="str">
        <f>IF(AND('Budget Adjustment'!$I45="",'Budget Adjustment'!$J45=""),"",IF('Budget Adjustment'!$H45=L$5,('Budget Adjustment'!$I45-'Budget Adjustment'!$J45)*VLOOKUP(_xlfn.NUMBERVALUE($E30),Accounts!$A$4:$B$9,2,TRUE),IF('Budget Adjustment'!$H45=Dimensions!$E$5,('Budget Adjustment'!$I45-'Budget Adjustment'!$J45)/12*VLOOKUP(_xlfn.NUMBERVALUE($E30),Accounts!$A$4:$B$9,2,TRUE),0)))</f>
        <v/>
      </c>
      <c r="M30" s="27" t="str">
        <f>IF(AND('Budget Adjustment'!$I45="",'Budget Adjustment'!$J45=""),"",IF('Budget Adjustment'!$H45=M$5,('Budget Adjustment'!$I45-'Budget Adjustment'!$J45)*VLOOKUP(_xlfn.NUMBERVALUE($E30),Accounts!$A$4:$B$9,2,TRUE),IF('Budget Adjustment'!$H45=Dimensions!$E$5,('Budget Adjustment'!$I45-'Budget Adjustment'!$J45)/12*VLOOKUP(_xlfn.NUMBERVALUE($E30),Accounts!$A$4:$B$9,2,TRUE),0)))</f>
        <v/>
      </c>
      <c r="N30" s="27" t="str">
        <f>IF(AND('Budget Adjustment'!$I45="",'Budget Adjustment'!$J45=""),"",IF('Budget Adjustment'!$H45=N$5,('Budget Adjustment'!$I45-'Budget Adjustment'!$J45)*VLOOKUP(_xlfn.NUMBERVALUE($E30),Accounts!$A$4:$B$9,2,TRUE),IF('Budget Adjustment'!$H45=Dimensions!$E$5,('Budget Adjustment'!$I45-'Budget Adjustment'!$J45)/12*VLOOKUP(_xlfn.NUMBERVALUE($E30),Accounts!$A$4:$B$9,2,TRUE),0)))</f>
        <v/>
      </c>
      <c r="O30" s="27" t="str">
        <f>IF(AND('Budget Adjustment'!$I45="",'Budget Adjustment'!$J45=""),"",IF('Budget Adjustment'!$H45=O$5,('Budget Adjustment'!$I45-'Budget Adjustment'!$J45)*VLOOKUP(_xlfn.NUMBERVALUE($E30),Accounts!$A$4:$B$9,2,TRUE),IF('Budget Adjustment'!$H45=Dimensions!$E$5,('Budget Adjustment'!$I45-'Budget Adjustment'!$J45)/12*VLOOKUP(_xlfn.NUMBERVALUE($E30),Accounts!$A$4:$B$9,2,TRUE),0)))</f>
        <v/>
      </c>
      <c r="P30" s="27" t="str">
        <f>IF(AND('Budget Adjustment'!$I45="",'Budget Adjustment'!$J45=""),"",IF('Budget Adjustment'!$H45=P$5,('Budget Adjustment'!$I45-'Budget Adjustment'!$J45)*VLOOKUP(_xlfn.NUMBERVALUE($E30),Accounts!$A$4:$B$9,2,TRUE),IF('Budget Adjustment'!$H45=Dimensions!$E$5,('Budget Adjustment'!$I45-'Budget Adjustment'!$J45)/12*VLOOKUP(_xlfn.NUMBERVALUE($E30),Accounts!$A$4:$B$9,2,TRUE),0)))</f>
        <v/>
      </c>
      <c r="Q30" s="27" t="str">
        <f>IF(AND('Budget Adjustment'!$I45="",'Budget Adjustment'!$J45=""),"",IF('Budget Adjustment'!$H45=Q$5,('Budget Adjustment'!$I45-'Budget Adjustment'!$J45)*VLOOKUP(_xlfn.NUMBERVALUE($E30),Accounts!$A$4:$B$9,2,TRUE),IF('Budget Adjustment'!$H45=Dimensions!$E$5,('Budget Adjustment'!$I45-'Budget Adjustment'!$J45)/12*VLOOKUP(_xlfn.NUMBERVALUE($E30),Accounts!$A$4:$B$9,2,TRUE),0)))</f>
        <v/>
      </c>
      <c r="R30" s="27" t="str">
        <f>IF(AND('Budget Adjustment'!$I45="",'Budget Adjustment'!$J45=""),"",IF('Budget Adjustment'!$H45=R$5,('Budget Adjustment'!$I45-'Budget Adjustment'!$J45)*VLOOKUP(_xlfn.NUMBERVALUE($E30),Accounts!$A$4:$B$9,2,TRUE),IF('Budget Adjustment'!$H45=Dimensions!$E$5,('Budget Adjustment'!$I45-'Budget Adjustment'!$J45)/12*VLOOKUP(_xlfn.NUMBERVALUE($E30),Accounts!$A$4:$B$9,2,TRUE),0)))</f>
        <v/>
      </c>
      <c r="S30" s="27" t="str">
        <f>IF(AND('Budget Adjustment'!$I45="",'Budget Adjustment'!$J45=""),"",IF('Budget Adjustment'!$H45=S$5,('Budget Adjustment'!$I45-'Budget Adjustment'!$J45)*VLOOKUP(_xlfn.NUMBERVALUE($E30),Accounts!$A$4:$B$9,2,TRUE),IF('Budget Adjustment'!$H45=Dimensions!$E$5,('Budget Adjustment'!$I45-'Budget Adjustment'!$J45)/12*VLOOKUP(_xlfn.NUMBERVALUE($E30),Accounts!$A$4:$B$9,2,TRUE),0)))</f>
        <v/>
      </c>
      <c r="T30" s="27" t="str">
        <f>IF(AND('Budget Adjustment'!$I45="",'Budget Adjustment'!$J45=""),"",IF('Budget Adjustment'!$H45=T$5,('Budget Adjustment'!$I45-'Budget Adjustment'!$J45)*VLOOKUP(_xlfn.NUMBERVALUE($E30),Accounts!$A$4:$B$9,2,TRUE),IF('Budget Adjustment'!$H45=Dimensions!$E$5,('Budget Adjustment'!$I45-'Budget Adjustment'!$J45)/12*VLOOKUP(_xlfn.NUMBERVALUE($E30),Accounts!$A$4:$B$9,2,TRUE),0)))</f>
        <v/>
      </c>
    </row>
    <row r="31" spans="1:20" x14ac:dyDescent="0.35">
      <c r="A31" s="27" t="str">
        <f>IF('Budget Adjustment'!B46="","",CONCATENATE(Dimensions!F$2,LEFT('Budget Adjustment'!B46,2)))</f>
        <v/>
      </c>
      <c r="B31" s="27" t="str">
        <f>IF('Budget Adjustment'!C46="","",CONCATENATE(Dimensions!G$2,LEFT('Budget Adjustment'!C46,4)))</f>
        <v/>
      </c>
      <c r="C31" s="27" t="str">
        <f>IF('Budget Adjustment'!D46="","",CONCATENATE(Dimensions!H$2,LEFT('Budget Adjustment'!D46,5)))</f>
        <v/>
      </c>
      <c r="D31" s="27" t="str">
        <f>IF('Budget Adjustment'!E46="","",CONCATENATE(Dimensions!I$2,LEFT('Budget Adjustment'!E46,6)))</f>
        <v/>
      </c>
      <c r="E31" s="27" t="str">
        <f>IF('Budget Adjustment'!F46="","",LEFT('Budget Adjustment'!F46,5))</f>
        <v/>
      </c>
      <c r="F31" s="27" t="str">
        <f>IF('Budget Adjustment'!G46="","",CONCATENATE(Dimensions!K$2,LEFT('Budget Adjustment'!G46,3)))</f>
        <v/>
      </c>
      <c r="G31" s="27" t="str">
        <f>IF('Budget Adjustment'!B46="","","Upload Line Item")</f>
        <v/>
      </c>
      <c r="H31" s="27" t="str">
        <f>IF('Budget Adjustment'!B46="","",CONCATENATE('Budget Adjustment'!$C$5," (",'Budget Adjustment'!$I$5,"): ",'Budget Adjustment'!K46))</f>
        <v/>
      </c>
      <c r="I31" s="27" t="str">
        <f>IF(AND('Budget Adjustment'!$I46="",'Budget Adjustment'!$J46=""),"",IF('Budget Adjustment'!$H46=I$5,('Budget Adjustment'!$I46-'Budget Adjustment'!$J46)*VLOOKUP(_xlfn.NUMBERVALUE($E31),Accounts!$A$4:$B$9,2,TRUE),IF('Budget Adjustment'!$H46=Dimensions!$E$5,('Budget Adjustment'!$I46-'Budget Adjustment'!$J46)/12*VLOOKUP(_xlfn.NUMBERVALUE($E31),Accounts!$A$4:$B$9,2,TRUE),0)))</f>
        <v/>
      </c>
      <c r="J31" s="27" t="str">
        <f>IF(AND('Budget Adjustment'!$I46="",'Budget Adjustment'!$J46=""),"",IF('Budget Adjustment'!$H46=J$5,('Budget Adjustment'!$I46-'Budget Adjustment'!$J46)*VLOOKUP(_xlfn.NUMBERVALUE($E31),Accounts!$A$4:$B$9,2,TRUE),IF('Budget Adjustment'!$H46=Dimensions!$E$5,('Budget Adjustment'!$I46-'Budget Adjustment'!$J46)/12*VLOOKUP(_xlfn.NUMBERVALUE($E31),Accounts!$A$4:$B$9,2,TRUE),0)))</f>
        <v/>
      </c>
      <c r="K31" s="27" t="str">
        <f>IF(AND('Budget Adjustment'!$I46="",'Budget Adjustment'!$J46=""),"",IF('Budget Adjustment'!$H46=K$5,('Budget Adjustment'!$I46-'Budget Adjustment'!$J46)*VLOOKUP(_xlfn.NUMBERVALUE($E31),Accounts!$A$4:$B$9,2,TRUE),IF('Budget Adjustment'!$H46=Dimensions!$E$5,('Budget Adjustment'!$I46-'Budget Adjustment'!$J46)/12*VLOOKUP(_xlfn.NUMBERVALUE($E31),Accounts!$A$4:$B$9,2,TRUE),0)))</f>
        <v/>
      </c>
      <c r="L31" s="27" t="str">
        <f>IF(AND('Budget Adjustment'!$I46="",'Budget Adjustment'!$J46=""),"",IF('Budget Adjustment'!$H46=L$5,('Budget Adjustment'!$I46-'Budget Adjustment'!$J46)*VLOOKUP(_xlfn.NUMBERVALUE($E31),Accounts!$A$4:$B$9,2,TRUE),IF('Budget Adjustment'!$H46=Dimensions!$E$5,('Budget Adjustment'!$I46-'Budget Adjustment'!$J46)/12*VLOOKUP(_xlfn.NUMBERVALUE($E31),Accounts!$A$4:$B$9,2,TRUE),0)))</f>
        <v/>
      </c>
      <c r="M31" s="27" t="str">
        <f>IF(AND('Budget Adjustment'!$I46="",'Budget Adjustment'!$J46=""),"",IF('Budget Adjustment'!$H46=M$5,('Budget Adjustment'!$I46-'Budget Adjustment'!$J46)*VLOOKUP(_xlfn.NUMBERVALUE($E31),Accounts!$A$4:$B$9,2,TRUE),IF('Budget Adjustment'!$H46=Dimensions!$E$5,('Budget Adjustment'!$I46-'Budget Adjustment'!$J46)/12*VLOOKUP(_xlfn.NUMBERVALUE($E31),Accounts!$A$4:$B$9,2,TRUE),0)))</f>
        <v/>
      </c>
      <c r="N31" s="27" t="str">
        <f>IF(AND('Budget Adjustment'!$I46="",'Budget Adjustment'!$J46=""),"",IF('Budget Adjustment'!$H46=N$5,('Budget Adjustment'!$I46-'Budget Adjustment'!$J46)*VLOOKUP(_xlfn.NUMBERVALUE($E31),Accounts!$A$4:$B$9,2,TRUE),IF('Budget Adjustment'!$H46=Dimensions!$E$5,('Budget Adjustment'!$I46-'Budget Adjustment'!$J46)/12*VLOOKUP(_xlfn.NUMBERVALUE($E31),Accounts!$A$4:$B$9,2,TRUE),0)))</f>
        <v/>
      </c>
      <c r="O31" s="27" t="str">
        <f>IF(AND('Budget Adjustment'!$I46="",'Budget Adjustment'!$J46=""),"",IF('Budget Adjustment'!$H46=O$5,('Budget Adjustment'!$I46-'Budget Adjustment'!$J46)*VLOOKUP(_xlfn.NUMBERVALUE($E31),Accounts!$A$4:$B$9,2,TRUE),IF('Budget Adjustment'!$H46=Dimensions!$E$5,('Budget Adjustment'!$I46-'Budget Adjustment'!$J46)/12*VLOOKUP(_xlfn.NUMBERVALUE($E31),Accounts!$A$4:$B$9,2,TRUE),0)))</f>
        <v/>
      </c>
      <c r="P31" s="27" t="str">
        <f>IF(AND('Budget Adjustment'!$I46="",'Budget Adjustment'!$J46=""),"",IF('Budget Adjustment'!$H46=P$5,('Budget Adjustment'!$I46-'Budget Adjustment'!$J46)*VLOOKUP(_xlfn.NUMBERVALUE($E31),Accounts!$A$4:$B$9,2,TRUE),IF('Budget Adjustment'!$H46=Dimensions!$E$5,('Budget Adjustment'!$I46-'Budget Adjustment'!$J46)/12*VLOOKUP(_xlfn.NUMBERVALUE($E31),Accounts!$A$4:$B$9,2,TRUE),0)))</f>
        <v/>
      </c>
      <c r="Q31" s="27" t="str">
        <f>IF(AND('Budget Adjustment'!$I46="",'Budget Adjustment'!$J46=""),"",IF('Budget Adjustment'!$H46=Q$5,('Budget Adjustment'!$I46-'Budget Adjustment'!$J46)*VLOOKUP(_xlfn.NUMBERVALUE($E31),Accounts!$A$4:$B$9,2,TRUE),IF('Budget Adjustment'!$H46=Dimensions!$E$5,('Budget Adjustment'!$I46-'Budget Adjustment'!$J46)/12*VLOOKUP(_xlfn.NUMBERVALUE($E31),Accounts!$A$4:$B$9,2,TRUE),0)))</f>
        <v/>
      </c>
      <c r="R31" s="27" t="str">
        <f>IF(AND('Budget Adjustment'!$I46="",'Budget Adjustment'!$J46=""),"",IF('Budget Adjustment'!$H46=R$5,('Budget Adjustment'!$I46-'Budget Adjustment'!$J46)*VLOOKUP(_xlfn.NUMBERVALUE($E31),Accounts!$A$4:$B$9,2,TRUE),IF('Budget Adjustment'!$H46=Dimensions!$E$5,('Budget Adjustment'!$I46-'Budget Adjustment'!$J46)/12*VLOOKUP(_xlfn.NUMBERVALUE($E31),Accounts!$A$4:$B$9,2,TRUE),0)))</f>
        <v/>
      </c>
      <c r="S31" s="27" t="str">
        <f>IF(AND('Budget Adjustment'!$I46="",'Budget Adjustment'!$J46=""),"",IF('Budget Adjustment'!$H46=S$5,('Budget Adjustment'!$I46-'Budget Adjustment'!$J46)*VLOOKUP(_xlfn.NUMBERVALUE($E31),Accounts!$A$4:$B$9,2,TRUE),IF('Budget Adjustment'!$H46=Dimensions!$E$5,('Budget Adjustment'!$I46-'Budget Adjustment'!$J46)/12*VLOOKUP(_xlfn.NUMBERVALUE($E31),Accounts!$A$4:$B$9,2,TRUE),0)))</f>
        <v/>
      </c>
      <c r="T31" s="27" t="str">
        <f>IF(AND('Budget Adjustment'!$I46="",'Budget Adjustment'!$J46=""),"",IF('Budget Adjustment'!$H46=T$5,('Budget Adjustment'!$I46-'Budget Adjustment'!$J46)*VLOOKUP(_xlfn.NUMBERVALUE($E31),Accounts!$A$4:$B$9,2,TRUE),IF('Budget Adjustment'!$H46=Dimensions!$E$5,('Budget Adjustment'!$I46-'Budget Adjustment'!$J46)/12*VLOOKUP(_xlfn.NUMBERVALUE($E31),Accounts!$A$4:$B$9,2,TRUE),0)))</f>
        <v/>
      </c>
    </row>
    <row r="32" spans="1:20" x14ac:dyDescent="0.35">
      <c r="A32" s="27" t="str">
        <f>IF('Budget Adjustment'!B47="","",CONCATENATE(Dimensions!F$2,LEFT('Budget Adjustment'!B47,2)))</f>
        <v/>
      </c>
      <c r="B32" s="27" t="str">
        <f>IF('Budget Adjustment'!C47="","",CONCATENATE(Dimensions!G$2,LEFT('Budget Adjustment'!C47,4)))</f>
        <v/>
      </c>
      <c r="C32" s="27" t="str">
        <f>IF('Budget Adjustment'!D47="","",CONCATENATE(Dimensions!H$2,LEFT('Budget Adjustment'!D47,5)))</f>
        <v/>
      </c>
      <c r="D32" s="27" t="str">
        <f>IF('Budget Adjustment'!E47="","",CONCATENATE(Dimensions!I$2,LEFT('Budget Adjustment'!E47,6)))</f>
        <v/>
      </c>
      <c r="E32" s="27" t="str">
        <f>IF('Budget Adjustment'!F47="","",LEFT('Budget Adjustment'!F47,5))</f>
        <v/>
      </c>
      <c r="F32" s="27" t="str">
        <f>IF('Budget Adjustment'!G47="","",CONCATENATE(Dimensions!K$2,LEFT('Budget Adjustment'!G47,3)))</f>
        <v/>
      </c>
      <c r="G32" s="27" t="str">
        <f>IF('Budget Adjustment'!B47="","","Upload Line Item")</f>
        <v/>
      </c>
      <c r="H32" s="27" t="str">
        <f>IF('Budget Adjustment'!B47="","",CONCATENATE('Budget Adjustment'!$C$5," (",'Budget Adjustment'!$I$5,"): ",'Budget Adjustment'!K47))</f>
        <v/>
      </c>
      <c r="I32" s="27" t="str">
        <f>IF(AND('Budget Adjustment'!$I47="",'Budget Adjustment'!$J47=""),"",IF('Budget Adjustment'!$H47=I$5,('Budget Adjustment'!$I47-'Budget Adjustment'!$J47)*VLOOKUP(_xlfn.NUMBERVALUE($E32),Accounts!$A$4:$B$9,2,TRUE),IF('Budget Adjustment'!$H47=Dimensions!$E$5,('Budget Adjustment'!$I47-'Budget Adjustment'!$J47)/12*VLOOKUP(_xlfn.NUMBERVALUE($E32),Accounts!$A$4:$B$9,2,TRUE),0)))</f>
        <v/>
      </c>
      <c r="J32" s="27" t="str">
        <f>IF(AND('Budget Adjustment'!$I47="",'Budget Adjustment'!$J47=""),"",IF('Budget Adjustment'!$H47=J$5,('Budget Adjustment'!$I47-'Budget Adjustment'!$J47)*VLOOKUP(_xlfn.NUMBERVALUE($E32),Accounts!$A$4:$B$9,2,TRUE),IF('Budget Adjustment'!$H47=Dimensions!$E$5,('Budget Adjustment'!$I47-'Budget Adjustment'!$J47)/12*VLOOKUP(_xlfn.NUMBERVALUE($E32),Accounts!$A$4:$B$9,2,TRUE),0)))</f>
        <v/>
      </c>
      <c r="K32" s="27" t="str">
        <f>IF(AND('Budget Adjustment'!$I47="",'Budget Adjustment'!$J47=""),"",IF('Budget Adjustment'!$H47=K$5,('Budget Adjustment'!$I47-'Budget Adjustment'!$J47)*VLOOKUP(_xlfn.NUMBERVALUE($E32),Accounts!$A$4:$B$9,2,TRUE),IF('Budget Adjustment'!$H47=Dimensions!$E$5,('Budget Adjustment'!$I47-'Budget Adjustment'!$J47)/12*VLOOKUP(_xlfn.NUMBERVALUE($E32),Accounts!$A$4:$B$9,2,TRUE),0)))</f>
        <v/>
      </c>
      <c r="L32" s="27" t="str">
        <f>IF(AND('Budget Adjustment'!$I47="",'Budget Adjustment'!$J47=""),"",IF('Budget Adjustment'!$H47=L$5,('Budget Adjustment'!$I47-'Budget Adjustment'!$J47)*VLOOKUP(_xlfn.NUMBERVALUE($E32),Accounts!$A$4:$B$9,2,TRUE),IF('Budget Adjustment'!$H47=Dimensions!$E$5,('Budget Adjustment'!$I47-'Budget Adjustment'!$J47)/12*VLOOKUP(_xlfn.NUMBERVALUE($E32),Accounts!$A$4:$B$9,2,TRUE),0)))</f>
        <v/>
      </c>
      <c r="M32" s="27" t="str">
        <f>IF(AND('Budget Adjustment'!$I47="",'Budget Adjustment'!$J47=""),"",IF('Budget Adjustment'!$H47=M$5,('Budget Adjustment'!$I47-'Budget Adjustment'!$J47)*VLOOKUP(_xlfn.NUMBERVALUE($E32),Accounts!$A$4:$B$9,2,TRUE),IF('Budget Adjustment'!$H47=Dimensions!$E$5,('Budget Adjustment'!$I47-'Budget Adjustment'!$J47)/12*VLOOKUP(_xlfn.NUMBERVALUE($E32),Accounts!$A$4:$B$9,2,TRUE),0)))</f>
        <v/>
      </c>
      <c r="N32" s="27" t="str">
        <f>IF(AND('Budget Adjustment'!$I47="",'Budget Adjustment'!$J47=""),"",IF('Budget Adjustment'!$H47=N$5,('Budget Adjustment'!$I47-'Budget Adjustment'!$J47)*VLOOKUP(_xlfn.NUMBERVALUE($E32),Accounts!$A$4:$B$9,2,TRUE),IF('Budget Adjustment'!$H47=Dimensions!$E$5,('Budget Adjustment'!$I47-'Budget Adjustment'!$J47)/12*VLOOKUP(_xlfn.NUMBERVALUE($E32),Accounts!$A$4:$B$9,2,TRUE),0)))</f>
        <v/>
      </c>
      <c r="O32" s="27" t="str">
        <f>IF(AND('Budget Adjustment'!$I47="",'Budget Adjustment'!$J47=""),"",IF('Budget Adjustment'!$H47=O$5,('Budget Adjustment'!$I47-'Budget Adjustment'!$J47)*VLOOKUP(_xlfn.NUMBERVALUE($E32),Accounts!$A$4:$B$9,2,TRUE),IF('Budget Adjustment'!$H47=Dimensions!$E$5,('Budget Adjustment'!$I47-'Budget Adjustment'!$J47)/12*VLOOKUP(_xlfn.NUMBERVALUE($E32),Accounts!$A$4:$B$9,2,TRUE),0)))</f>
        <v/>
      </c>
      <c r="P32" s="27" t="str">
        <f>IF(AND('Budget Adjustment'!$I47="",'Budget Adjustment'!$J47=""),"",IF('Budget Adjustment'!$H47=P$5,('Budget Adjustment'!$I47-'Budget Adjustment'!$J47)*VLOOKUP(_xlfn.NUMBERVALUE($E32),Accounts!$A$4:$B$9,2,TRUE),IF('Budget Adjustment'!$H47=Dimensions!$E$5,('Budget Adjustment'!$I47-'Budget Adjustment'!$J47)/12*VLOOKUP(_xlfn.NUMBERVALUE($E32),Accounts!$A$4:$B$9,2,TRUE),0)))</f>
        <v/>
      </c>
      <c r="Q32" s="27" t="str">
        <f>IF(AND('Budget Adjustment'!$I47="",'Budget Adjustment'!$J47=""),"",IF('Budget Adjustment'!$H47=Q$5,('Budget Adjustment'!$I47-'Budget Adjustment'!$J47)*VLOOKUP(_xlfn.NUMBERVALUE($E32),Accounts!$A$4:$B$9,2,TRUE),IF('Budget Adjustment'!$H47=Dimensions!$E$5,('Budget Adjustment'!$I47-'Budget Adjustment'!$J47)/12*VLOOKUP(_xlfn.NUMBERVALUE($E32),Accounts!$A$4:$B$9,2,TRUE),0)))</f>
        <v/>
      </c>
      <c r="R32" s="27" t="str">
        <f>IF(AND('Budget Adjustment'!$I47="",'Budget Adjustment'!$J47=""),"",IF('Budget Adjustment'!$H47=R$5,('Budget Adjustment'!$I47-'Budget Adjustment'!$J47)*VLOOKUP(_xlfn.NUMBERVALUE($E32),Accounts!$A$4:$B$9,2,TRUE),IF('Budget Adjustment'!$H47=Dimensions!$E$5,('Budget Adjustment'!$I47-'Budget Adjustment'!$J47)/12*VLOOKUP(_xlfn.NUMBERVALUE($E32),Accounts!$A$4:$B$9,2,TRUE),0)))</f>
        <v/>
      </c>
      <c r="S32" s="27" t="str">
        <f>IF(AND('Budget Adjustment'!$I47="",'Budget Adjustment'!$J47=""),"",IF('Budget Adjustment'!$H47=S$5,('Budget Adjustment'!$I47-'Budget Adjustment'!$J47)*VLOOKUP(_xlfn.NUMBERVALUE($E32),Accounts!$A$4:$B$9,2,TRUE),IF('Budget Adjustment'!$H47=Dimensions!$E$5,('Budget Adjustment'!$I47-'Budget Adjustment'!$J47)/12*VLOOKUP(_xlfn.NUMBERVALUE($E32),Accounts!$A$4:$B$9,2,TRUE),0)))</f>
        <v/>
      </c>
      <c r="T32" s="27" t="str">
        <f>IF(AND('Budget Adjustment'!$I47="",'Budget Adjustment'!$J47=""),"",IF('Budget Adjustment'!$H47=T$5,('Budget Adjustment'!$I47-'Budget Adjustment'!$J47)*VLOOKUP(_xlfn.NUMBERVALUE($E32),Accounts!$A$4:$B$9,2,TRUE),IF('Budget Adjustment'!$H47=Dimensions!$E$5,('Budget Adjustment'!$I47-'Budget Adjustment'!$J47)/12*VLOOKUP(_xlfn.NUMBERVALUE($E32),Accounts!$A$4:$B$9,2,TRUE),0)))</f>
        <v/>
      </c>
    </row>
    <row r="33" spans="1:20" x14ac:dyDescent="0.35">
      <c r="A33" s="27" t="str">
        <f>IF('Budget Adjustment'!B48="","",CONCATENATE(Dimensions!F$2,LEFT('Budget Adjustment'!B48,2)))</f>
        <v/>
      </c>
      <c r="B33" s="27" t="str">
        <f>IF('Budget Adjustment'!C48="","",CONCATENATE(Dimensions!G$2,LEFT('Budget Adjustment'!C48,4)))</f>
        <v/>
      </c>
      <c r="C33" s="27" t="str">
        <f>IF('Budget Adjustment'!D48="","",CONCATENATE(Dimensions!H$2,LEFT('Budget Adjustment'!D48,5)))</f>
        <v/>
      </c>
      <c r="D33" s="27" t="str">
        <f>IF('Budget Adjustment'!E48="","",CONCATENATE(Dimensions!I$2,LEFT('Budget Adjustment'!E48,6)))</f>
        <v/>
      </c>
      <c r="E33" s="27" t="str">
        <f>IF('Budget Adjustment'!F48="","",LEFT('Budget Adjustment'!F48,5))</f>
        <v/>
      </c>
      <c r="F33" s="27" t="str">
        <f>IF('Budget Adjustment'!G48="","",CONCATENATE(Dimensions!K$2,LEFT('Budget Adjustment'!G48,3)))</f>
        <v/>
      </c>
      <c r="G33" s="27" t="str">
        <f>IF('Budget Adjustment'!B48="","","Upload Line Item")</f>
        <v/>
      </c>
      <c r="H33" s="27" t="str">
        <f>IF('Budget Adjustment'!B48="","",CONCATENATE('Budget Adjustment'!$C$5," (",'Budget Adjustment'!$I$5,"): ",'Budget Adjustment'!K48))</f>
        <v/>
      </c>
      <c r="I33" s="27" t="str">
        <f>IF(AND('Budget Adjustment'!$I48="",'Budget Adjustment'!$J48=""),"",IF('Budget Adjustment'!$H48=I$5,('Budget Adjustment'!$I48-'Budget Adjustment'!$J48)*VLOOKUP(_xlfn.NUMBERVALUE($E33),Accounts!$A$4:$B$9,2,TRUE),IF('Budget Adjustment'!$H48=Dimensions!$E$5,('Budget Adjustment'!$I48-'Budget Adjustment'!$J48)/12*VLOOKUP(_xlfn.NUMBERVALUE($E33),Accounts!$A$4:$B$9,2,TRUE),0)))</f>
        <v/>
      </c>
      <c r="J33" s="27" t="str">
        <f>IF(AND('Budget Adjustment'!$I48="",'Budget Adjustment'!$J48=""),"",IF('Budget Adjustment'!$H48=J$5,('Budget Adjustment'!$I48-'Budget Adjustment'!$J48)*VLOOKUP(_xlfn.NUMBERVALUE($E33),Accounts!$A$4:$B$9,2,TRUE),IF('Budget Adjustment'!$H48=Dimensions!$E$5,('Budget Adjustment'!$I48-'Budget Adjustment'!$J48)/12*VLOOKUP(_xlfn.NUMBERVALUE($E33),Accounts!$A$4:$B$9,2,TRUE),0)))</f>
        <v/>
      </c>
      <c r="K33" s="27" t="str">
        <f>IF(AND('Budget Adjustment'!$I48="",'Budget Adjustment'!$J48=""),"",IF('Budget Adjustment'!$H48=K$5,('Budget Adjustment'!$I48-'Budget Adjustment'!$J48)*VLOOKUP(_xlfn.NUMBERVALUE($E33),Accounts!$A$4:$B$9,2,TRUE),IF('Budget Adjustment'!$H48=Dimensions!$E$5,('Budget Adjustment'!$I48-'Budget Adjustment'!$J48)/12*VLOOKUP(_xlfn.NUMBERVALUE($E33),Accounts!$A$4:$B$9,2,TRUE),0)))</f>
        <v/>
      </c>
      <c r="L33" s="27" t="str">
        <f>IF(AND('Budget Adjustment'!$I48="",'Budget Adjustment'!$J48=""),"",IF('Budget Adjustment'!$H48=L$5,('Budget Adjustment'!$I48-'Budget Adjustment'!$J48)*VLOOKUP(_xlfn.NUMBERVALUE($E33),Accounts!$A$4:$B$9,2,TRUE),IF('Budget Adjustment'!$H48=Dimensions!$E$5,('Budget Adjustment'!$I48-'Budget Adjustment'!$J48)/12*VLOOKUP(_xlfn.NUMBERVALUE($E33),Accounts!$A$4:$B$9,2,TRUE),0)))</f>
        <v/>
      </c>
      <c r="M33" s="27" t="str">
        <f>IF(AND('Budget Adjustment'!$I48="",'Budget Adjustment'!$J48=""),"",IF('Budget Adjustment'!$H48=M$5,('Budget Adjustment'!$I48-'Budget Adjustment'!$J48)*VLOOKUP(_xlfn.NUMBERVALUE($E33),Accounts!$A$4:$B$9,2,TRUE),IF('Budget Adjustment'!$H48=Dimensions!$E$5,('Budget Adjustment'!$I48-'Budget Adjustment'!$J48)/12*VLOOKUP(_xlfn.NUMBERVALUE($E33),Accounts!$A$4:$B$9,2,TRUE),0)))</f>
        <v/>
      </c>
      <c r="N33" s="27" t="str">
        <f>IF(AND('Budget Adjustment'!$I48="",'Budget Adjustment'!$J48=""),"",IF('Budget Adjustment'!$H48=N$5,('Budget Adjustment'!$I48-'Budget Adjustment'!$J48)*VLOOKUP(_xlfn.NUMBERVALUE($E33),Accounts!$A$4:$B$9,2,TRUE),IF('Budget Adjustment'!$H48=Dimensions!$E$5,('Budget Adjustment'!$I48-'Budget Adjustment'!$J48)/12*VLOOKUP(_xlfn.NUMBERVALUE($E33),Accounts!$A$4:$B$9,2,TRUE),0)))</f>
        <v/>
      </c>
      <c r="O33" s="27" t="str">
        <f>IF(AND('Budget Adjustment'!$I48="",'Budget Adjustment'!$J48=""),"",IF('Budget Adjustment'!$H48=O$5,('Budget Adjustment'!$I48-'Budget Adjustment'!$J48)*VLOOKUP(_xlfn.NUMBERVALUE($E33),Accounts!$A$4:$B$9,2,TRUE),IF('Budget Adjustment'!$H48=Dimensions!$E$5,('Budget Adjustment'!$I48-'Budget Adjustment'!$J48)/12*VLOOKUP(_xlfn.NUMBERVALUE($E33),Accounts!$A$4:$B$9,2,TRUE),0)))</f>
        <v/>
      </c>
      <c r="P33" s="27" t="str">
        <f>IF(AND('Budget Adjustment'!$I48="",'Budget Adjustment'!$J48=""),"",IF('Budget Adjustment'!$H48=P$5,('Budget Adjustment'!$I48-'Budget Adjustment'!$J48)*VLOOKUP(_xlfn.NUMBERVALUE($E33),Accounts!$A$4:$B$9,2,TRUE),IF('Budget Adjustment'!$H48=Dimensions!$E$5,('Budget Adjustment'!$I48-'Budget Adjustment'!$J48)/12*VLOOKUP(_xlfn.NUMBERVALUE($E33),Accounts!$A$4:$B$9,2,TRUE),0)))</f>
        <v/>
      </c>
      <c r="Q33" s="27" t="str">
        <f>IF(AND('Budget Adjustment'!$I48="",'Budget Adjustment'!$J48=""),"",IF('Budget Adjustment'!$H48=Q$5,('Budget Adjustment'!$I48-'Budget Adjustment'!$J48)*VLOOKUP(_xlfn.NUMBERVALUE($E33),Accounts!$A$4:$B$9,2,TRUE),IF('Budget Adjustment'!$H48=Dimensions!$E$5,('Budget Adjustment'!$I48-'Budget Adjustment'!$J48)/12*VLOOKUP(_xlfn.NUMBERVALUE($E33),Accounts!$A$4:$B$9,2,TRUE),0)))</f>
        <v/>
      </c>
      <c r="R33" s="27" t="str">
        <f>IF(AND('Budget Adjustment'!$I48="",'Budget Adjustment'!$J48=""),"",IF('Budget Adjustment'!$H48=R$5,('Budget Adjustment'!$I48-'Budget Adjustment'!$J48)*VLOOKUP(_xlfn.NUMBERVALUE($E33),Accounts!$A$4:$B$9,2,TRUE),IF('Budget Adjustment'!$H48=Dimensions!$E$5,('Budget Adjustment'!$I48-'Budget Adjustment'!$J48)/12*VLOOKUP(_xlfn.NUMBERVALUE($E33),Accounts!$A$4:$B$9,2,TRUE),0)))</f>
        <v/>
      </c>
      <c r="S33" s="27" t="str">
        <f>IF(AND('Budget Adjustment'!$I48="",'Budget Adjustment'!$J48=""),"",IF('Budget Adjustment'!$H48=S$5,('Budget Adjustment'!$I48-'Budget Adjustment'!$J48)*VLOOKUP(_xlfn.NUMBERVALUE($E33),Accounts!$A$4:$B$9,2,TRUE),IF('Budget Adjustment'!$H48=Dimensions!$E$5,('Budget Adjustment'!$I48-'Budget Adjustment'!$J48)/12*VLOOKUP(_xlfn.NUMBERVALUE($E33),Accounts!$A$4:$B$9,2,TRUE),0)))</f>
        <v/>
      </c>
      <c r="T33" s="27" t="str">
        <f>IF(AND('Budget Adjustment'!$I48="",'Budget Adjustment'!$J48=""),"",IF('Budget Adjustment'!$H48=T$5,('Budget Adjustment'!$I48-'Budget Adjustment'!$J48)*VLOOKUP(_xlfn.NUMBERVALUE($E33),Accounts!$A$4:$B$9,2,TRUE),IF('Budget Adjustment'!$H48=Dimensions!$E$5,('Budget Adjustment'!$I48-'Budget Adjustment'!$J48)/12*VLOOKUP(_xlfn.NUMBERVALUE($E33),Accounts!$A$4:$B$9,2,TRUE),0)))</f>
        <v/>
      </c>
    </row>
    <row r="34" spans="1:20" x14ac:dyDescent="0.35">
      <c r="A34" s="27" t="str">
        <f>IF('Budget Adjustment'!B49="","",CONCATENATE(Dimensions!F$2,LEFT('Budget Adjustment'!B49,2)))</f>
        <v/>
      </c>
      <c r="B34" s="27" t="str">
        <f>IF('Budget Adjustment'!C49="","",CONCATENATE(Dimensions!G$2,LEFT('Budget Adjustment'!C49,4)))</f>
        <v/>
      </c>
      <c r="C34" s="27" t="str">
        <f>IF('Budget Adjustment'!D49="","",CONCATENATE(Dimensions!H$2,LEFT('Budget Adjustment'!D49,5)))</f>
        <v/>
      </c>
      <c r="D34" s="27" t="str">
        <f>IF('Budget Adjustment'!E49="","",CONCATENATE(Dimensions!I$2,LEFT('Budget Adjustment'!E49,6)))</f>
        <v/>
      </c>
      <c r="E34" s="27" t="str">
        <f>IF('Budget Adjustment'!F49="","",LEFT('Budget Adjustment'!F49,5))</f>
        <v/>
      </c>
      <c r="F34" s="27" t="str">
        <f>IF('Budget Adjustment'!G49="","",CONCATENATE(Dimensions!K$2,LEFT('Budget Adjustment'!G49,3)))</f>
        <v/>
      </c>
      <c r="G34" s="27" t="str">
        <f>IF('Budget Adjustment'!B49="","","Upload Line Item")</f>
        <v/>
      </c>
      <c r="H34" s="27" t="str">
        <f>IF('Budget Adjustment'!B49="","",CONCATENATE('Budget Adjustment'!$C$5," (",'Budget Adjustment'!$I$5,"): ",'Budget Adjustment'!K49))</f>
        <v/>
      </c>
      <c r="I34" s="27" t="str">
        <f>IF(AND('Budget Adjustment'!$I49="",'Budget Adjustment'!$J49=""),"",IF('Budget Adjustment'!$H49=I$5,('Budget Adjustment'!$I49-'Budget Adjustment'!$J49)*VLOOKUP(_xlfn.NUMBERVALUE($E34),Accounts!$A$4:$B$9,2,TRUE),IF('Budget Adjustment'!$H49=Dimensions!$E$5,('Budget Adjustment'!$I49-'Budget Adjustment'!$J49)/12*VLOOKUP(_xlfn.NUMBERVALUE($E34),Accounts!$A$4:$B$9,2,TRUE),0)))</f>
        <v/>
      </c>
      <c r="J34" s="27" t="str">
        <f>IF(AND('Budget Adjustment'!$I49="",'Budget Adjustment'!$J49=""),"",IF('Budget Adjustment'!$H49=J$5,('Budget Adjustment'!$I49-'Budget Adjustment'!$J49)*VLOOKUP(_xlfn.NUMBERVALUE($E34),Accounts!$A$4:$B$9,2,TRUE),IF('Budget Adjustment'!$H49=Dimensions!$E$5,('Budget Adjustment'!$I49-'Budget Adjustment'!$J49)/12*VLOOKUP(_xlfn.NUMBERVALUE($E34),Accounts!$A$4:$B$9,2,TRUE),0)))</f>
        <v/>
      </c>
      <c r="K34" s="27" t="str">
        <f>IF(AND('Budget Adjustment'!$I49="",'Budget Adjustment'!$J49=""),"",IF('Budget Adjustment'!$H49=K$5,('Budget Adjustment'!$I49-'Budget Adjustment'!$J49)*VLOOKUP(_xlfn.NUMBERVALUE($E34),Accounts!$A$4:$B$9,2,TRUE),IF('Budget Adjustment'!$H49=Dimensions!$E$5,('Budget Adjustment'!$I49-'Budget Adjustment'!$J49)/12*VLOOKUP(_xlfn.NUMBERVALUE($E34),Accounts!$A$4:$B$9,2,TRUE),0)))</f>
        <v/>
      </c>
      <c r="L34" s="27" t="str">
        <f>IF(AND('Budget Adjustment'!$I49="",'Budget Adjustment'!$J49=""),"",IF('Budget Adjustment'!$H49=L$5,('Budget Adjustment'!$I49-'Budget Adjustment'!$J49)*VLOOKUP(_xlfn.NUMBERVALUE($E34),Accounts!$A$4:$B$9,2,TRUE),IF('Budget Adjustment'!$H49=Dimensions!$E$5,('Budget Adjustment'!$I49-'Budget Adjustment'!$J49)/12*VLOOKUP(_xlfn.NUMBERVALUE($E34),Accounts!$A$4:$B$9,2,TRUE),0)))</f>
        <v/>
      </c>
      <c r="M34" s="27" t="str">
        <f>IF(AND('Budget Adjustment'!$I49="",'Budget Adjustment'!$J49=""),"",IF('Budget Adjustment'!$H49=M$5,('Budget Adjustment'!$I49-'Budget Adjustment'!$J49)*VLOOKUP(_xlfn.NUMBERVALUE($E34),Accounts!$A$4:$B$9,2,TRUE),IF('Budget Adjustment'!$H49=Dimensions!$E$5,('Budget Adjustment'!$I49-'Budget Adjustment'!$J49)/12*VLOOKUP(_xlfn.NUMBERVALUE($E34),Accounts!$A$4:$B$9,2,TRUE),0)))</f>
        <v/>
      </c>
      <c r="N34" s="27" t="str">
        <f>IF(AND('Budget Adjustment'!$I49="",'Budget Adjustment'!$J49=""),"",IF('Budget Adjustment'!$H49=N$5,('Budget Adjustment'!$I49-'Budget Adjustment'!$J49)*VLOOKUP(_xlfn.NUMBERVALUE($E34),Accounts!$A$4:$B$9,2,TRUE),IF('Budget Adjustment'!$H49=Dimensions!$E$5,('Budget Adjustment'!$I49-'Budget Adjustment'!$J49)/12*VLOOKUP(_xlfn.NUMBERVALUE($E34),Accounts!$A$4:$B$9,2,TRUE),0)))</f>
        <v/>
      </c>
      <c r="O34" s="27" t="str">
        <f>IF(AND('Budget Adjustment'!$I49="",'Budget Adjustment'!$J49=""),"",IF('Budget Adjustment'!$H49=O$5,('Budget Adjustment'!$I49-'Budget Adjustment'!$J49)*VLOOKUP(_xlfn.NUMBERVALUE($E34),Accounts!$A$4:$B$9,2,TRUE),IF('Budget Adjustment'!$H49=Dimensions!$E$5,('Budget Adjustment'!$I49-'Budget Adjustment'!$J49)/12*VLOOKUP(_xlfn.NUMBERVALUE($E34),Accounts!$A$4:$B$9,2,TRUE),0)))</f>
        <v/>
      </c>
      <c r="P34" s="27" t="str">
        <f>IF(AND('Budget Adjustment'!$I49="",'Budget Adjustment'!$J49=""),"",IF('Budget Adjustment'!$H49=P$5,('Budget Adjustment'!$I49-'Budget Adjustment'!$J49)*VLOOKUP(_xlfn.NUMBERVALUE($E34),Accounts!$A$4:$B$9,2,TRUE),IF('Budget Adjustment'!$H49=Dimensions!$E$5,('Budget Adjustment'!$I49-'Budget Adjustment'!$J49)/12*VLOOKUP(_xlfn.NUMBERVALUE($E34),Accounts!$A$4:$B$9,2,TRUE),0)))</f>
        <v/>
      </c>
      <c r="Q34" s="27" t="str">
        <f>IF(AND('Budget Adjustment'!$I49="",'Budget Adjustment'!$J49=""),"",IF('Budget Adjustment'!$H49=Q$5,('Budget Adjustment'!$I49-'Budget Adjustment'!$J49)*VLOOKUP(_xlfn.NUMBERVALUE($E34),Accounts!$A$4:$B$9,2,TRUE),IF('Budget Adjustment'!$H49=Dimensions!$E$5,('Budget Adjustment'!$I49-'Budget Adjustment'!$J49)/12*VLOOKUP(_xlfn.NUMBERVALUE($E34),Accounts!$A$4:$B$9,2,TRUE),0)))</f>
        <v/>
      </c>
      <c r="R34" s="27" t="str">
        <f>IF(AND('Budget Adjustment'!$I49="",'Budget Adjustment'!$J49=""),"",IF('Budget Adjustment'!$H49=R$5,('Budget Adjustment'!$I49-'Budget Adjustment'!$J49)*VLOOKUP(_xlfn.NUMBERVALUE($E34),Accounts!$A$4:$B$9,2,TRUE),IF('Budget Adjustment'!$H49=Dimensions!$E$5,('Budget Adjustment'!$I49-'Budget Adjustment'!$J49)/12*VLOOKUP(_xlfn.NUMBERVALUE($E34),Accounts!$A$4:$B$9,2,TRUE),0)))</f>
        <v/>
      </c>
      <c r="S34" s="27" t="str">
        <f>IF(AND('Budget Adjustment'!$I49="",'Budget Adjustment'!$J49=""),"",IF('Budget Adjustment'!$H49=S$5,('Budget Adjustment'!$I49-'Budget Adjustment'!$J49)*VLOOKUP(_xlfn.NUMBERVALUE($E34),Accounts!$A$4:$B$9,2,TRUE),IF('Budget Adjustment'!$H49=Dimensions!$E$5,('Budget Adjustment'!$I49-'Budget Adjustment'!$J49)/12*VLOOKUP(_xlfn.NUMBERVALUE($E34),Accounts!$A$4:$B$9,2,TRUE),0)))</f>
        <v/>
      </c>
      <c r="T34" s="27" t="str">
        <f>IF(AND('Budget Adjustment'!$I49="",'Budget Adjustment'!$J49=""),"",IF('Budget Adjustment'!$H49=T$5,('Budget Adjustment'!$I49-'Budget Adjustment'!$J49)*VLOOKUP(_xlfn.NUMBERVALUE($E34),Accounts!$A$4:$B$9,2,TRUE),IF('Budget Adjustment'!$H49=Dimensions!$E$5,('Budget Adjustment'!$I49-'Budget Adjustment'!$J49)/12*VLOOKUP(_xlfn.NUMBERVALUE($E34),Accounts!$A$4:$B$9,2,TRUE),0)))</f>
        <v/>
      </c>
    </row>
    <row r="35" spans="1:20" x14ac:dyDescent="0.35">
      <c r="A35" s="27" t="str">
        <f>IF('Budget Adjustment'!B50="","",CONCATENATE(Dimensions!F$2,LEFT('Budget Adjustment'!B50,2)))</f>
        <v/>
      </c>
      <c r="B35" s="27" t="str">
        <f>IF('Budget Adjustment'!C50="","",CONCATENATE(Dimensions!G$2,LEFT('Budget Adjustment'!C50,4)))</f>
        <v/>
      </c>
      <c r="C35" s="27" t="str">
        <f>IF('Budget Adjustment'!D50="","",CONCATENATE(Dimensions!H$2,LEFT('Budget Adjustment'!D50,5)))</f>
        <v/>
      </c>
      <c r="D35" s="27" t="str">
        <f>IF('Budget Adjustment'!E50="","",CONCATENATE(Dimensions!I$2,LEFT('Budget Adjustment'!E50,6)))</f>
        <v/>
      </c>
      <c r="E35" s="27" t="str">
        <f>IF('Budget Adjustment'!F50="","",LEFT('Budget Adjustment'!F50,5))</f>
        <v/>
      </c>
      <c r="F35" s="27" t="str">
        <f>IF('Budget Adjustment'!G50="","",CONCATENATE(Dimensions!K$2,LEFT('Budget Adjustment'!G50,3)))</f>
        <v/>
      </c>
      <c r="G35" s="27" t="str">
        <f>IF('Budget Adjustment'!B50="","","Upload Line Item")</f>
        <v/>
      </c>
      <c r="H35" s="27" t="str">
        <f>IF('Budget Adjustment'!B50="","",CONCATENATE('Budget Adjustment'!$C$5," (",'Budget Adjustment'!$I$5,"): ",'Budget Adjustment'!K50))</f>
        <v/>
      </c>
      <c r="I35" s="27" t="str">
        <f>IF(AND('Budget Adjustment'!$I50="",'Budget Adjustment'!$J50=""),"",IF('Budget Adjustment'!$H50=I$5,('Budget Adjustment'!$I50-'Budget Adjustment'!$J50)*VLOOKUP(_xlfn.NUMBERVALUE($E35),Accounts!$A$4:$B$9,2,TRUE),IF('Budget Adjustment'!$H50=Dimensions!$E$5,('Budget Adjustment'!$I50-'Budget Adjustment'!$J50)/12*VLOOKUP(_xlfn.NUMBERVALUE($E35),Accounts!$A$4:$B$9,2,TRUE),0)))</f>
        <v/>
      </c>
      <c r="J35" s="27" t="str">
        <f>IF(AND('Budget Adjustment'!$I50="",'Budget Adjustment'!$J50=""),"",IF('Budget Adjustment'!$H50=J$5,('Budget Adjustment'!$I50-'Budget Adjustment'!$J50)*VLOOKUP(_xlfn.NUMBERVALUE($E35),Accounts!$A$4:$B$9,2,TRUE),IF('Budget Adjustment'!$H50=Dimensions!$E$5,('Budget Adjustment'!$I50-'Budget Adjustment'!$J50)/12*VLOOKUP(_xlfn.NUMBERVALUE($E35),Accounts!$A$4:$B$9,2,TRUE),0)))</f>
        <v/>
      </c>
      <c r="K35" s="27" t="str">
        <f>IF(AND('Budget Adjustment'!$I50="",'Budget Adjustment'!$J50=""),"",IF('Budget Adjustment'!$H50=K$5,('Budget Adjustment'!$I50-'Budget Adjustment'!$J50)*VLOOKUP(_xlfn.NUMBERVALUE($E35),Accounts!$A$4:$B$9,2,TRUE),IF('Budget Adjustment'!$H50=Dimensions!$E$5,('Budget Adjustment'!$I50-'Budget Adjustment'!$J50)/12*VLOOKUP(_xlfn.NUMBERVALUE($E35),Accounts!$A$4:$B$9,2,TRUE),0)))</f>
        <v/>
      </c>
      <c r="L35" s="27" t="str">
        <f>IF(AND('Budget Adjustment'!$I50="",'Budget Adjustment'!$J50=""),"",IF('Budget Adjustment'!$H50=L$5,('Budget Adjustment'!$I50-'Budget Adjustment'!$J50)*VLOOKUP(_xlfn.NUMBERVALUE($E35),Accounts!$A$4:$B$9,2,TRUE),IF('Budget Adjustment'!$H50=Dimensions!$E$5,('Budget Adjustment'!$I50-'Budget Adjustment'!$J50)/12*VLOOKUP(_xlfn.NUMBERVALUE($E35),Accounts!$A$4:$B$9,2,TRUE),0)))</f>
        <v/>
      </c>
      <c r="M35" s="27" t="str">
        <f>IF(AND('Budget Adjustment'!$I50="",'Budget Adjustment'!$J50=""),"",IF('Budget Adjustment'!$H50=M$5,('Budget Adjustment'!$I50-'Budget Adjustment'!$J50)*VLOOKUP(_xlfn.NUMBERVALUE($E35),Accounts!$A$4:$B$9,2,TRUE),IF('Budget Adjustment'!$H50=Dimensions!$E$5,('Budget Adjustment'!$I50-'Budget Adjustment'!$J50)/12*VLOOKUP(_xlfn.NUMBERVALUE($E35),Accounts!$A$4:$B$9,2,TRUE),0)))</f>
        <v/>
      </c>
      <c r="N35" s="27" t="str">
        <f>IF(AND('Budget Adjustment'!$I50="",'Budget Adjustment'!$J50=""),"",IF('Budget Adjustment'!$H50=N$5,('Budget Adjustment'!$I50-'Budget Adjustment'!$J50)*VLOOKUP(_xlfn.NUMBERVALUE($E35),Accounts!$A$4:$B$9,2,TRUE),IF('Budget Adjustment'!$H50=Dimensions!$E$5,('Budget Adjustment'!$I50-'Budget Adjustment'!$J50)/12*VLOOKUP(_xlfn.NUMBERVALUE($E35),Accounts!$A$4:$B$9,2,TRUE),0)))</f>
        <v/>
      </c>
      <c r="O35" s="27" t="str">
        <f>IF(AND('Budget Adjustment'!$I50="",'Budget Adjustment'!$J50=""),"",IF('Budget Adjustment'!$H50=O$5,('Budget Adjustment'!$I50-'Budget Adjustment'!$J50)*VLOOKUP(_xlfn.NUMBERVALUE($E35),Accounts!$A$4:$B$9,2,TRUE),IF('Budget Adjustment'!$H50=Dimensions!$E$5,('Budget Adjustment'!$I50-'Budget Adjustment'!$J50)/12*VLOOKUP(_xlfn.NUMBERVALUE($E35),Accounts!$A$4:$B$9,2,TRUE),0)))</f>
        <v/>
      </c>
      <c r="P35" s="27" t="str">
        <f>IF(AND('Budget Adjustment'!$I50="",'Budget Adjustment'!$J50=""),"",IF('Budget Adjustment'!$H50=P$5,('Budget Adjustment'!$I50-'Budget Adjustment'!$J50)*VLOOKUP(_xlfn.NUMBERVALUE($E35),Accounts!$A$4:$B$9,2,TRUE),IF('Budget Adjustment'!$H50=Dimensions!$E$5,('Budget Adjustment'!$I50-'Budget Adjustment'!$J50)/12*VLOOKUP(_xlfn.NUMBERVALUE($E35),Accounts!$A$4:$B$9,2,TRUE),0)))</f>
        <v/>
      </c>
      <c r="Q35" s="27" t="str">
        <f>IF(AND('Budget Adjustment'!$I50="",'Budget Adjustment'!$J50=""),"",IF('Budget Adjustment'!$H50=Q$5,('Budget Adjustment'!$I50-'Budget Adjustment'!$J50)*VLOOKUP(_xlfn.NUMBERVALUE($E35),Accounts!$A$4:$B$9,2,TRUE),IF('Budget Adjustment'!$H50=Dimensions!$E$5,('Budget Adjustment'!$I50-'Budget Adjustment'!$J50)/12*VLOOKUP(_xlfn.NUMBERVALUE($E35),Accounts!$A$4:$B$9,2,TRUE),0)))</f>
        <v/>
      </c>
      <c r="R35" s="27" t="str">
        <f>IF(AND('Budget Adjustment'!$I50="",'Budget Adjustment'!$J50=""),"",IF('Budget Adjustment'!$H50=R$5,('Budget Adjustment'!$I50-'Budget Adjustment'!$J50)*VLOOKUP(_xlfn.NUMBERVALUE($E35),Accounts!$A$4:$B$9,2,TRUE),IF('Budget Adjustment'!$H50=Dimensions!$E$5,('Budget Adjustment'!$I50-'Budget Adjustment'!$J50)/12*VLOOKUP(_xlfn.NUMBERVALUE($E35),Accounts!$A$4:$B$9,2,TRUE),0)))</f>
        <v/>
      </c>
      <c r="S35" s="27" t="str">
        <f>IF(AND('Budget Adjustment'!$I50="",'Budget Adjustment'!$J50=""),"",IF('Budget Adjustment'!$H50=S$5,('Budget Adjustment'!$I50-'Budget Adjustment'!$J50)*VLOOKUP(_xlfn.NUMBERVALUE($E35),Accounts!$A$4:$B$9,2,TRUE),IF('Budget Adjustment'!$H50=Dimensions!$E$5,('Budget Adjustment'!$I50-'Budget Adjustment'!$J50)/12*VLOOKUP(_xlfn.NUMBERVALUE($E35),Accounts!$A$4:$B$9,2,TRUE),0)))</f>
        <v/>
      </c>
      <c r="T35" s="27" t="str">
        <f>IF(AND('Budget Adjustment'!$I50="",'Budget Adjustment'!$J50=""),"",IF('Budget Adjustment'!$H50=T$5,('Budget Adjustment'!$I50-'Budget Adjustment'!$J50)*VLOOKUP(_xlfn.NUMBERVALUE($E35),Accounts!$A$4:$B$9,2,TRUE),IF('Budget Adjustment'!$H50=Dimensions!$E$5,('Budget Adjustment'!$I50-'Budget Adjustment'!$J50)/12*VLOOKUP(_xlfn.NUMBERVALUE($E35),Accounts!$A$4:$B$9,2,TRUE),0)))</f>
        <v/>
      </c>
    </row>
    <row r="36" spans="1:20" x14ac:dyDescent="0.35">
      <c r="A36" s="27" t="str">
        <f>IF('Budget Adjustment'!B51="","",CONCATENATE(Dimensions!F$2,LEFT('Budget Adjustment'!B51,2)))</f>
        <v/>
      </c>
      <c r="B36" s="27" t="str">
        <f>IF('Budget Adjustment'!C51="","",CONCATENATE(Dimensions!G$2,LEFT('Budget Adjustment'!C51,4)))</f>
        <v/>
      </c>
      <c r="C36" s="27" t="str">
        <f>IF('Budget Adjustment'!D51="","",CONCATENATE(Dimensions!H$2,LEFT('Budget Adjustment'!D51,5)))</f>
        <v/>
      </c>
      <c r="D36" s="27" t="str">
        <f>IF('Budget Adjustment'!E51="","",CONCATENATE(Dimensions!I$2,LEFT('Budget Adjustment'!E51,6)))</f>
        <v/>
      </c>
      <c r="E36" s="27" t="str">
        <f>IF('Budget Adjustment'!F51="","",LEFT('Budget Adjustment'!F51,5))</f>
        <v/>
      </c>
      <c r="F36" s="27" t="str">
        <f>IF('Budget Adjustment'!G51="","",CONCATENATE(Dimensions!K$2,LEFT('Budget Adjustment'!G51,3)))</f>
        <v/>
      </c>
      <c r="G36" s="27" t="str">
        <f>IF('Budget Adjustment'!B51="","","Upload Line Item")</f>
        <v/>
      </c>
      <c r="H36" s="27" t="str">
        <f>IF('Budget Adjustment'!B51="","",CONCATENATE('Budget Adjustment'!$C$5," (",'Budget Adjustment'!$I$5,"): ",'Budget Adjustment'!K51))</f>
        <v/>
      </c>
      <c r="I36" s="27" t="str">
        <f>IF(AND('Budget Adjustment'!$I51="",'Budget Adjustment'!$J51=""),"",IF('Budget Adjustment'!$H51=I$5,('Budget Adjustment'!$I51-'Budget Adjustment'!$J51)*VLOOKUP(_xlfn.NUMBERVALUE($E36),Accounts!$A$4:$B$9,2,TRUE),IF('Budget Adjustment'!$H51=Dimensions!$E$5,('Budget Adjustment'!$I51-'Budget Adjustment'!$J51)/12*VLOOKUP(_xlfn.NUMBERVALUE($E36),Accounts!$A$4:$B$9,2,TRUE),0)))</f>
        <v/>
      </c>
      <c r="J36" s="27" t="str">
        <f>IF(AND('Budget Adjustment'!$I51="",'Budget Adjustment'!$J51=""),"",IF('Budget Adjustment'!$H51=J$5,('Budget Adjustment'!$I51-'Budget Adjustment'!$J51)*VLOOKUP(_xlfn.NUMBERVALUE($E36),Accounts!$A$4:$B$9,2,TRUE),IF('Budget Adjustment'!$H51=Dimensions!$E$5,('Budget Adjustment'!$I51-'Budget Adjustment'!$J51)/12*VLOOKUP(_xlfn.NUMBERVALUE($E36),Accounts!$A$4:$B$9,2,TRUE),0)))</f>
        <v/>
      </c>
      <c r="K36" s="27" t="str">
        <f>IF(AND('Budget Adjustment'!$I51="",'Budget Adjustment'!$J51=""),"",IF('Budget Adjustment'!$H51=K$5,('Budget Adjustment'!$I51-'Budget Adjustment'!$J51)*VLOOKUP(_xlfn.NUMBERVALUE($E36),Accounts!$A$4:$B$9,2,TRUE),IF('Budget Adjustment'!$H51=Dimensions!$E$5,('Budget Adjustment'!$I51-'Budget Adjustment'!$J51)/12*VLOOKUP(_xlfn.NUMBERVALUE($E36),Accounts!$A$4:$B$9,2,TRUE),0)))</f>
        <v/>
      </c>
      <c r="L36" s="27" t="str">
        <f>IF(AND('Budget Adjustment'!$I51="",'Budget Adjustment'!$J51=""),"",IF('Budget Adjustment'!$H51=L$5,('Budget Adjustment'!$I51-'Budget Adjustment'!$J51)*VLOOKUP(_xlfn.NUMBERVALUE($E36),Accounts!$A$4:$B$9,2,TRUE),IF('Budget Adjustment'!$H51=Dimensions!$E$5,('Budget Adjustment'!$I51-'Budget Adjustment'!$J51)/12*VLOOKUP(_xlfn.NUMBERVALUE($E36),Accounts!$A$4:$B$9,2,TRUE),0)))</f>
        <v/>
      </c>
      <c r="M36" s="27" t="str">
        <f>IF(AND('Budget Adjustment'!$I51="",'Budget Adjustment'!$J51=""),"",IF('Budget Adjustment'!$H51=M$5,('Budget Adjustment'!$I51-'Budget Adjustment'!$J51)*VLOOKUP(_xlfn.NUMBERVALUE($E36),Accounts!$A$4:$B$9,2,TRUE),IF('Budget Adjustment'!$H51=Dimensions!$E$5,('Budget Adjustment'!$I51-'Budget Adjustment'!$J51)/12*VLOOKUP(_xlfn.NUMBERVALUE($E36),Accounts!$A$4:$B$9,2,TRUE),0)))</f>
        <v/>
      </c>
      <c r="N36" s="27" t="str">
        <f>IF(AND('Budget Adjustment'!$I51="",'Budget Adjustment'!$J51=""),"",IF('Budget Adjustment'!$H51=N$5,('Budget Adjustment'!$I51-'Budget Adjustment'!$J51)*VLOOKUP(_xlfn.NUMBERVALUE($E36),Accounts!$A$4:$B$9,2,TRUE),IF('Budget Adjustment'!$H51=Dimensions!$E$5,('Budget Adjustment'!$I51-'Budget Adjustment'!$J51)/12*VLOOKUP(_xlfn.NUMBERVALUE($E36),Accounts!$A$4:$B$9,2,TRUE),0)))</f>
        <v/>
      </c>
      <c r="O36" s="27" t="str">
        <f>IF(AND('Budget Adjustment'!$I51="",'Budget Adjustment'!$J51=""),"",IF('Budget Adjustment'!$H51=O$5,('Budget Adjustment'!$I51-'Budget Adjustment'!$J51)*VLOOKUP(_xlfn.NUMBERVALUE($E36),Accounts!$A$4:$B$9,2,TRUE),IF('Budget Adjustment'!$H51=Dimensions!$E$5,('Budget Adjustment'!$I51-'Budget Adjustment'!$J51)/12*VLOOKUP(_xlfn.NUMBERVALUE($E36),Accounts!$A$4:$B$9,2,TRUE),0)))</f>
        <v/>
      </c>
      <c r="P36" s="27" t="str">
        <f>IF(AND('Budget Adjustment'!$I51="",'Budget Adjustment'!$J51=""),"",IF('Budget Adjustment'!$H51=P$5,('Budget Adjustment'!$I51-'Budget Adjustment'!$J51)*VLOOKUP(_xlfn.NUMBERVALUE($E36),Accounts!$A$4:$B$9,2,TRUE),IF('Budget Adjustment'!$H51=Dimensions!$E$5,('Budget Adjustment'!$I51-'Budget Adjustment'!$J51)/12*VLOOKUP(_xlfn.NUMBERVALUE($E36),Accounts!$A$4:$B$9,2,TRUE),0)))</f>
        <v/>
      </c>
      <c r="Q36" s="27" t="str">
        <f>IF(AND('Budget Adjustment'!$I51="",'Budget Adjustment'!$J51=""),"",IF('Budget Adjustment'!$H51=Q$5,('Budget Adjustment'!$I51-'Budget Adjustment'!$J51)*VLOOKUP(_xlfn.NUMBERVALUE($E36),Accounts!$A$4:$B$9,2,TRUE),IF('Budget Adjustment'!$H51=Dimensions!$E$5,('Budget Adjustment'!$I51-'Budget Adjustment'!$J51)/12*VLOOKUP(_xlfn.NUMBERVALUE($E36),Accounts!$A$4:$B$9,2,TRUE),0)))</f>
        <v/>
      </c>
      <c r="R36" s="27" t="str">
        <f>IF(AND('Budget Adjustment'!$I51="",'Budget Adjustment'!$J51=""),"",IF('Budget Adjustment'!$H51=R$5,('Budget Adjustment'!$I51-'Budget Adjustment'!$J51)*VLOOKUP(_xlfn.NUMBERVALUE($E36),Accounts!$A$4:$B$9,2,TRUE),IF('Budget Adjustment'!$H51=Dimensions!$E$5,('Budget Adjustment'!$I51-'Budget Adjustment'!$J51)/12*VLOOKUP(_xlfn.NUMBERVALUE($E36),Accounts!$A$4:$B$9,2,TRUE),0)))</f>
        <v/>
      </c>
      <c r="S36" s="27" t="str">
        <f>IF(AND('Budget Adjustment'!$I51="",'Budget Adjustment'!$J51=""),"",IF('Budget Adjustment'!$H51=S$5,('Budget Adjustment'!$I51-'Budget Adjustment'!$J51)*VLOOKUP(_xlfn.NUMBERVALUE($E36),Accounts!$A$4:$B$9,2,TRUE),IF('Budget Adjustment'!$H51=Dimensions!$E$5,('Budget Adjustment'!$I51-'Budget Adjustment'!$J51)/12*VLOOKUP(_xlfn.NUMBERVALUE($E36),Accounts!$A$4:$B$9,2,TRUE),0)))</f>
        <v/>
      </c>
      <c r="T36" s="27" t="str">
        <f>IF(AND('Budget Adjustment'!$I51="",'Budget Adjustment'!$J51=""),"",IF('Budget Adjustment'!$H51=T$5,('Budget Adjustment'!$I51-'Budget Adjustment'!$J51)*VLOOKUP(_xlfn.NUMBERVALUE($E36),Accounts!$A$4:$B$9,2,TRUE),IF('Budget Adjustment'!$H51=Dimensions!$E$5,('Budget Adjustment'!$I51-'Budget Adjustment'!$J51)/12*VLOOKUP(_xlfn.NUMBERVALUE($E36),Accounts!$A$4:$B$9,2,TRUE),0)))</f>
        <v/>
      </c>
    </row>
    <row r="37" spans="1:20" x14ac:dyDescent="0.35">
      <c r="A37" s="27" t="str">
        <f>IF('Budget Adjustment'!B52="","",CONCATENATE(Dimensions!F$2,LEFT('Budget Adjustment'!B52,2)))</f>
        <v/>
      </c>
      <c r="B37" s="27" t="str">
        <f>IF('Budget Adjustment'!C52="","",CONCATENATE(Dimensions!G$2,LEFT('Budget Adjustment'!C52,4)))</f>
        <v/>
      </c>
      <c r="C37" s="27" t="str">
        <f>IF('Budget Adjustment'!D52="","",CONCATENATE(Dimensions!H$2,LEFT('Budget Adjustment'!D52,5)))</f>
        <v/>
      </c>
      <c r="D37" s="27" t="str">
        <f>IF('Budget Adjustment'!E52="","",CONCATENATE(Dimensions!I$2,LEFT('Budget Adjustment'!E52,6)))</f>
        <v/>
      </c>
      <c r="E37" s="27" t="str">
        <f>IF('Budget Adjustment'!F52="","",LEFT('Budget Adjustment'!F52,5))</f>
        <v/>
      </c>
      <c r="F37" s="27" t="str">
        <f>IF('Budget Adjustment'!G52="","",CONCATENATE(Dimensions!K$2,LEFT('Budget Adjustment'!G52,3)))</f>
        <v/>
      </c>
      <c r="G37" s="27" t="str">
        <f>IF('Budget Adjustment'!B52="","","Upload Line Item")</f>
        <v/>
      </c>
      <c r="H37" s="27" t="str">
        <f>IF('Budget Adjustment'!B52="","",CONCATENATE('Budget Adjustment'!$C$5," (",'Budget Adjustment'!$I$5,"): ",'Budget Adjustment'!K52))</f>
        <v/>
      </c>
      <c r="I37" s="27" t="str">
        <f>IF(AND('Budget Adjustment'!$I52="",'Budget Adjustment'!$J52=""),"",IF('Budget Adjustment'!$H52=I$5,('Budget Adjustment'!$I52-'Budget Adjustment'!$J52)*VLOOKUP(_xlfn.NUMBERVALUE($E37),Accounts!$A$4:$B$9,2,TRUE),IF('Budget Adjustment'!$H52=Dimensions!$E$5,('Budget Adjustment'!$I52-'Budget Adjustment'!$J52)/12*VLOOKUP(_xlfn.NUMBERVALUE($E37),Accounts!$A$4:$B$9,2,TRUE),0)))</f>
        <v/>
      </c>
      <c r="J37" s="27" t="str">
        <f>IF(AND('Budget Adjustment'!$I52="",'Budget Adjustment'!$J52=""),"",IF('Budget Adjustment'!$H52=J$5,('Budget Adjustment'!$I52-'Budget Adjustment'!$J52)*VLOOKUP(_xlfn.NUMBERVALUE($E37),Accounts!$A$4:$B$9,2,TRUE),IF('Budget Adjustment'!$H52=Dimensions!$E$5,('Budget Adjustment'!$I52-'Budget Adjustment'!$J52)/12*VLOOKUP(_xlfn.NUMBERVALUE($E37),Accounts!$A$4:$B$9,2,TRUE),0)))</f>
        <v/>
      </c>
      <c r="K37" s="27" t="str">
        <f>IF(AND('Budget Adjustment'!$I52="",'Budget Adjustment'!$J52=""),"",IF('Budget Adjustment'!$H52=K$5,('Budget Adjustment'!$I52-'Budget Adjustment'!$J52)*VLOOKUP(_xlfn.NUMBERVALUE($E37),Accounts!$A$4:$B$9,2,TRUE),IF('Budget Adjustment'!$H52=Dimensions!$E$5,('Budget Adjustment'!$I52-'Budget Adjustment'!$J52)/12*VLOOKUP(_xlfn.NUMBERVALUE($E37),Accounts!$A$4:$B$9,2,TRUE),0)))</f>
        <v/>
      </c>
      <c r="L37" s="27" t="str">
        <f>IF(AND('Budget Adjustment'!$I52="",'Budget Adjustment'!$J52=""),"",IF('Budget Adjustment'!$H52=L$5,('Budget Adjustment'!$I52-'Budget Adjustment'!$J52)*VLOOKUP(_xlfn.NUMBERVALUE($E37),Accounts!$A$4:$B$9,2,TRUE),IF('Budget Adjustment'!$H52=Dimensions!$E$5,('Budget Adjustment'!$I52-'Budget Adjustment'!$J52)/12*VLOOKUP(_xlfn.NUMBERVALUE($E37),Accounts!$A$4:$B$9,2,TRUE),0)))</f>
        <v/>
      </c>
      <c r="M37" s="27" t="str">
        <f>IF(AND('Budget Adjustment'!$I52="",'Budget Adjustment'!$J52=""),"",IF('Budget Adjustment'!$H52=M$5,('Budget Adjustment'!$I52-'Budget Adjustment'!$J52)*VLOOKUP(_xlfn.NUMBERVALUE($E37),Accounts!$A$4:$B$9,2,TRUE),IF('Budget Adjustment'!$H52=Dimensions!$E$5,('Budget Adjustment'!$I52-'Budget Adjustment'!$J52)/12*VLOOKUP(_xlfn.NUMBERVALUE($E37),Accounts!$A$4:$B$9,2,TRUE),0)))</f>
        <v/>
      </c>
      <c r="N37" s="27" t="str">
        <f>IF(AND('Budget Adjustment'!$I52="",'Budget Adjustment'!$J52=""),"",IF('Budget Adjustment'!$H52=N$5,('Budget Adjustment'!$I52-'Budget Adjustment'!$J52)*VLOOKUP(_xlfn.NUMBERVALUE($E37),Accounts!$A$4:$B$9,2,TRUE),IF('Budget Adjustment'!$H52=Dimensions!$E$5,('Budget Adjustment'!$I52-'Budget Adjustment'!$J52)/12*VLOOKUP(_xlfn.NUMBERVALUE($E37),Accounts!$A$4:$B$9,2,TRUE),0)))</f>
        <v/>
      </c>
      <c r="O37" s="27" t="str">
        <f>IF(AND('Budget Adjustment'!$I52="",'Budget Adjustment'!$J52=""),"",IF('Budget Adjustment'!$H52=O$5,('Budget Adjustment'!$I52-'Budget Adjustment'!$J52)*VLOOKUP(_xlfn.NUMBERVALUE($E37),Accounts!$A$4:$B$9,2,TRUE),IF('Budget Adjustment'!$H52=Dimensions!$E$5,('Budget Adjustment'!$I52-'Budget Adjustment'!$J52)/12*VLOOKUP(_xlfn.NUMBERVALUE($E37),Accounts!$A$4:$B$9,2,TRUE),0)))</f>
        <v/>
      </c>
      <c r="P37" s="27" t="str">
        <f>IF(AND('Budget Adjustment'!$I52="",'Budget Adjustment'!$J52=""),"",IF('Budget Adjustment'!$H52=P$5,('Budget Adjustment'!$I52-'Budget Adjustment'!$J52)*VLOOKUP(_xlfn.NUMBERVALUE($E37),Accounts!$A$4:$B$9,2,TRUE),IF('Budget Adjustment'!$H52=Dimensions!$E$5,('Budget Adjustment'!$I52-'Budget Adjustment'!$J52)/12*VLOOKUP(_xlfn.NUMBERVALUE($E37),Accounts!$A$4:$B$9,2,TRUE),0)))</f>
        <v/>
      </c>
      <c r="Q37" s="27" t="str">
        <f>IF(AND('Budget Adjustment'!$I52="",'Budget Adjustment'!$J52=""),"",IF('Budget Adjustment'!$H52=Q$5,('Budget Adjustment'!$I52-'Budget Adjustment'!$J52)*VLOOKUP(_xlfn.NUMBERVALUE($E37),Accounts!$A$4:$B$9,2,TRUE),IF('Budget Adjustment'!$H52=Dimensions!$E$5,('Budget Adjustment'!$I52-'Budget Adjustment'!$J52)/12*VLOOKUP(_xlfn.NUMBERVALUE($E37),Accounts!$A$4:$B$9,2,TRUE),0)))</f>
        <v/>
      </c>
      <c r="R37" s="27" t="str">
        <f>IF(AND('Budget Adjustment'!$I52="",'Budget Adjustment'!$J52=""),"",IF('Budget Adjustment'!$H52=R$5,('Budget Adjustment'!$I52-'Budget Adjustment'!$J52)*VLOOKUP(_xlfn.NUMBERVALUE($E37),Accounts!$A$4:$B$9,2,TRUE),IF('Budget Adjustment'!$H52=Dimensions!$E$5,('Budget Adjustment'!$I52-'Budget Adjustment'!$J52)/12*VLOOKUP(_xlfn.NUMBERVALUE($E37),Accounts!$A$4:$B$9,2,TRUE),0)))</f>
        <v/>
      </c>
      <c r="S37" s="27" t="str">
        <f>IF(AND('Budget Adjustment'!$I52="",'Budget Adjustment'!$J52=""),"",IF('Budget Adjustment'!$H52=S$5,('Budget Adjustment'!$I52-'Budget Adjustment'!$J52)*VLOOKUP(_xlfn.NUMBERVALUE($E37),Accounts!$A$4:$B$9,2,TRUE),IF('Budget Adjustment'!$H52=Dimensions!$E$5,('Budget Adjustment'!$I52-'Budget Adjustment'!$J52)/12*VLOOKUP(_xlfn.NUMBERVALUE($E37),Accounts!$A$4:$B$9,2,TRUE),0)))</f>
        <v/>
      </c>
      <c r="T37" s="27" t="str">
        <f>IF(AND('Budget Adjustment'!$I52="",'Budget Adjustment'!$J52=""),"",IF('Budget Adjustment'!$H52=T$5,('Budget Adjustment'!$I52-'Budget Adjustment'!$J52)*VLOOKUP(_xlfn.NUMBERVALUE($E37),Accounts!$A$4:$B$9,2,TRUE),IF('Budget Adjustment'!$H52=Dimensions!$E$5,('Budget Adjustment'!$I52-'Budget Adjustment'!$J52)/12*VLOOKUP(_xlfn.NUMBERVALUE($E37),Accounts!$A$4:$B$9,2,TRUE),0)))</f>
        <v/>
      </c>
    </row>
    <row r="38" spans="1:20" x14ac:dyDescent="0.35">
      <c r="A38" s="27" t="str">
        <f>IF('Budget Adjustment'!B53="","",CONCATENATE(Dimensions!F$2,LEFT('Budget Adjustment'!B53,2)))</f>
        <v/>
      </c>
      <c r="B38" s="27" t="str">
        <f>IF('Budget Adjustment'!C53="","",CONCATENATE(Dimensions!G$2,LEFT('Budget Adjustment'!C53,4)))</f>
        <v/>
      </c>
      <c r="C38" s="27" t="str">
        <f>IF('Budget Adjustment'!D53="","",CONCATENATE(Dimensions!H$2,LEFT('Budget Adjustment'!D53,5)))</f>
        <v/>
      </c>
      <c r="D38" s="27" t="str">
        <f>IF('Budget Adjustment'!E53="","",CONCATENATE(Dimensions!I$2,LEFT('Budget Adjustment'!E53,6)))</f>
        <v/>
      </c>
      <c r="E38" s="27" t="str">
        <f>IF('Budget Adjustment'!F53="","",LEFT('Budget Adjustment'!F53,5))</f>
        <v/>
      </c>
      <c r="F38" s="27" t="str">
        <f>IF('Budget Adjustment'!G53="","",CONCATENATE(Dimensions!K$2,LEFT('Budget Adjustment'!G53,3)))</f>
        <v/>
      </c>
      <c r="G38" s="27" t="str">
        <f>IF('Budget Adjustment'!B53="","","Upload Line Item")</f>
        <v/>
      </c>
      <c r="H38" s="27" t="str">
        <f>IF('Budget Adjustment'!B53="","",CONCATENATE('Budget Adjustment'!$C$5," (",'Budget Adjustment'!$I$5,"): ",'Budget Adjustment'!K53))</f>
        <v/>
      </c>
      <c r="I38" s="27" t="str">
        <f>IF(AND('Budget Adjustment'!$I53="",'Budget Adjustment'!$J53=""),"",IF('Budget Adjustment'!$H53=I$5,('Budget Adjustment'!$I53-'Budget Adjustment'!$J53)*VLOOKUP(_xlfn.NUMBERVALUE($E38),Accounts!$A$4:$B$9,2,TRUE),IF('Budget Adjustment'!$H53=Dimensions!$E$5,('Budget Adjustment'!$I53-'Budget Adjustment'!$J53)/12*VLOOKUP(_xlfn.NUMBERVALUE($E38),Accounts!$A$4:$B$9,2,TRUE),0)))</f>
        <v/>
      </c>
      <c r="J38" s="27" t="str">
        <f>IF(AND('Budget Adjustment'!$I53="",'Budget Adjustment'!$J53=""),"",IF('Budget Adjustment'!$H53=J$5,('Budget Adjustment'!$I53-'Budget Adjustment'!$J53)*VLOOKUP(_xlfn.NUMBERVALUE($E38),Accounts!$A$4:$B$9,2,TRUE),IF('Budget Adjustment'!$H53=Dimensions!$E$5,('Budget Adjustment'!$I53-'Budget Adjustment'!$J53)/12*VLOOKUP(_xlfn.NUMBERVALUE($E38),Accounts!$A$4:$B$9,2,TRUE),0)))</f>
        <v/>
      </c>
      <c r="K38" s="27" t="str">
        <f>IF(AND('Budget Adjustment'!$I53="",'Budget Adjustment'!$J53=""),"",IF('Budget Adjustment'!$H53=K$5,('Budget Adjustment'!$I53-'Budget Adjustment'!$J53)*VLOOKUP(_xlfn.NUMBERVALUE($E38),Accounts!$A$4:$B$9,2,TRUE),IF('Budget Adjustment'!$H53=Dimensions!$E$5,('Budget Adjustment'!$I53-'Budget Adjustment'!$J53)/12*VLOOKUP(_xlfn.NUMBERVALUE($E38),Accounts!$A$4:$B$9,2,TRUE),0)))</f>
        <v/>
      </c>
      <c r="L38" s="27" t="str">
        <f>IF(AND('Budget Adjustment'!$I53="",'Budget Adjustment'!$J53=""),"",IF('Budget Adjustment'!$H53=L$5,('Budget Adjustment'!$I53-'Budget Adjustment'!$J53)*VLOOKUP(_xlfn.NUMBERVALUE($E38),Accounts!$A$4:$B$9,2,TRUE),IF('Budget Adjustment'!$H53=Dimensions!$E$5,('Budget Adjustment'!$I53-'Budget Adjustment'!$J53)/12*VLOOKUP(_xlfn.NUMBERVALUE($E38),Accounts!$A$4:$B$9,2,TRUE),0)))</f>
        <v/>
      </c>
      <c r="M38" s="27" t="str">
        <f>IF(AND('Budget Adjustment'!$I53="",'Budget Adjustment'!$J53=""),"",IF('Budget Adjustment'!$H53=M$5,('Budget Adjustment'!$I53-'Budget Adjustment'!$J53)*VLOOKUP(_xlfn.NUMBERVALUE($E38),Accounts!$A$4:$B$9,2,TRUE),IF('Budget Adjustment'!$H53=Dimensions!$E$5,('Budget Adjustment'!$I53-'Budget Adjustment'!$J53)/12*VLOOKUP(_xlfn.NUMBERVALUE($E38),Accounts!$A$4:$B$9,2,TRUE),0)))</f>
        <v/>
      </c>
      <c r="N38" s="27" t="str">
        <f>IF(AND('Budget Adjustment'!$I53="",'Budget Adjustment'!$J53=""),"",IF('Budget Adjustment'!$H53=N$5,('Budget Adjustment'!$I53-'Budget Adjustment'!$J53)*VLOOKUP(_xlfn.NUMBERVALUE($E38),Accounts!$A$4:$B$9,2,TRUE),IF('Budget Adjustment'!$H53=Dimensions!$E$5,('Budget Adjustment'!$I53-'Budget Adjustment'!$J53)/12*VLOOKUP(_xlfn.NUMBERVALUE($E38),Accounts!$A$4:$B$9,2,TRUE),0)))</f>
        <v/>
      </c>
      <c r="O38" s="27" t="str">
        <f>IF(AND('Budget Adjustment'!$I53="",'Budget Adjustment'!$J53=""),"",IF('Budget Adjustment'!$H53=O$5,('Budget Adjustment'!$I53-'Budget Adjustment'!$J53)*VLOOKUP(_xlfn.NUMBERVALUE($E38),Accounts!$A$4:$B$9,2,TRUE),IF('Budget Adjustment'!$H53=Dimensions!$E$5,('Budget Adjustment'!$I53-'Budget Adjustment'!$J53)/12*VLOOKUP(_xlfn.NUMBERVALUE($E38),Accounts!$A$4:$B$9,2,TRUE),0)))</f>
        <v/>
      </c>
      <c r="P38" s="27" t="str">
        <f>IF(AND('Budget Adjustment'!$I53="",'Budget Adjustment'!$J53=""),"",IF('Budget Adjustment'!$H53=P$5,('Budget Adjustment'!$I53-'Budget Adjustment'!$J53)*VLOOKUP(_xlfn.NUMBERVALUE($E38),Accounts!$A$4:$B$9,2,TRUE),IF('Budget Adjustment'!$H53=Dimensions!$E$5,('Budget Adjustment'!$I53-'Budget Adjustment'!$J53)/12*VLOOKUP(_xlfn.NUMBERVALUE($E38),Accounts!$A$4:$B$9,2,TRUE),0)))</f>
        <v/>
      </c>
      <c r="Q38" s="27" t="str">
        <f>IF(AND('Budget Adjustment'!$I53="",'Budget Adjustment'!$J53=""),"",IF('Budget Adjustment'!$H53=Q$5,('Budget Adjustment'!$I53-'Budget Adjustment'!$J53)*VLOOKUP(_xlfn.NUMBERVALUE($E38),Accounts!$A$4:$B$9,2,TRUE),IF('Budget Adjustment'!$H53=Dimensions!$E$5,('Budget Adjustment'!$I53-'Budget Adjustment'!$J53)/12*VLOOKUP(_xlfn.NUMBERVALUE($E38),Accounts!$A$4:$B$9,2,TRUE),0)))</f>
        <v/>
      </c>
      <c r="R38" s="27" t="str">
        <f>IF(AND('Budget Adjustment'!$I53="",'Budget Adjustment'!$J53=""),"",IF('Budget Adjustment'!$H53=R$5,('Budget Adjustment'!$I53-'Budget Adjustment'!$J53)*VLOOKUP(_xlfn.NUMBERVALUE($E38),Accounts!$A$4:$B$9,2,TRUE),IF('Budget Adjustment'!$H53=Dimensions!$E$5,('Budget Adjustment'!$I53-'Budget Adjustment'!$J53)/12*VLOOKUP(_xlfn.NUMBERVALUE($E38),Accounts!$A$4:$B$9,2,TRUE),0)))</f>
        <v/>
      </c>
      <c r="S38" s="27" t="str">
        <f>IF(AND('Budget Adjustment'!$I53="",'Budget Adjustment'!$J53=""),"",IF('Budget Adjustment'!$H53=S$5,('Budget Adjustment'!$I53-'Budget Adjustment'!$J53)*VLOOKUP(_xlfn.NUMBERVALUE($E38),Accounts!$A$4:$B$9,2,TRUE),IF('Budget Adjustment'!$H53=Dimensions!$E$5,('Budget Adjustment'!$I53-'Budget Adjustment'!$J53)/12*VLOOKUP(_xlfn.NUMBERVALUE($E38),Accounts!$A$4:$B$9,2,TRUE),0)))</f>
        <v/>
      </c>
      <c r="T38" s="27" t="str">
        <f>IF(AND('Budget Adjustment'!$I53="",'Budget Adjustment'!$J53=""),"",IF('Budget Adjustment'!$H53=T$5,('Budget Adjustment'!$I53-'Budget Adjustment'!$J53)*VLOOKUP(_xlfn.NUMBERVALUE($E38),Accounts!$A$4:$B$9,2,TRUE),IF('Budget Adjustment'!$H53=Dimensions!$E$5,('Budget Adjustment'!$I53-'Budget Adjustment'!$J53)/12*VLOOKUP(_xlfn.NUMBERVALUE($E38),Accounts!$A$4:$B$9,2,TRUE),0)))</f>
        <v/>
      </c>
    </row>
    <row r="39" spans="1:20" x14ac:dyDescent="0.35">
      <c r="A39" s="27" t="str">
        <f>IF('Budget Adjustment'!B54="","",CONCATENATE(Dimensions!F$2,LEFT('Budget Adjustment'!B54,2)))</f>
        <v/>
      </c>
      <c r="B39" s="27" t="str">
        <f>IF('Budget Adjustment'!C54="","",CONCATENATE(Dimensions!G$2,LEFT('Budget Adjustment'!C54,4)))</f>
        <v/>
      </c>
      <c r="C39" s="27" t="str">
        <f>IF('Budget Adjustment'!D54="","",CONCATENATE(Dimensions!H$2,LEFT('Budget Adjustment'!D54,5)))</f>
        <v/>
      </c>
      <c r="D39" s="27" t="str">
        <f>IF('Budget Adjustment'!E54="","",CONCATENATE(Dimensions!I$2,LEFT('Budget Adjustment'!E54,6)))</f>
        <v/>
      </c>
      <c r="E39" s="27" t="str">
        <f>IF('Budget Adjustment'!F54="","",LEFT('Budget Adjustment'!F54,5))</f>
        <v/>
      </c>
      <c r="F39" s="27" t="str">
        <f>IF('Budget Adjustment'!G54="","",CONCATENATE(Dimensions!K$2,LEFT('Budget Adjustment'!G54,3)))</f>
        <v/>
      </c>
      <c r="G39" s="27" t="str">
        <f>IF('Budget Adjustment'!B54="","","Upload Line Item")</f>
        <v/>
      </c>
      <c r="H39" s="27" t="str">
        <f>IF('Budget Adjustment'!B54="","",CONCATENATE('Budget Adjustment'!$C$5," (",'Budget Adjustment'!$I$5,"): ",'Budget Adjustment'!K54))</f>
        <v/>
      </c>
      <c r="I39" s="27" t="str">
        <f>IF(AND('Budget Adjustment'!$I54="",'Budget Adjustment'!$J54=""),"",IF('Budget Adjustment'!$H54=I$5,('Budget Adjustment'!$I54-'Budget Adjustment'!$J54)*VLOOKUP(_xlfn.NUMBERVALUE($E39),Accounts!$A$4:$B$9,2,TRUE),IF('Budget Adjustment'!$H54=Dimensions!$E$5,('Budget Adjustment'!$I54-'Budget Adjustment'!$J54)/12*VLOOKUP(_xlfn.NUMBERVALUE($E39),Accounts!$A$4:$B$9,2,TRUE),0)))</f>
        <v/>
      </c>
      <c r="J39" s="27" t="str">
        <f>IF(AND('Budget Adjustment'!$I54="",'Budget Adjustment'!$J54=""),"",IF('Budget Adjustment'!$H54=J$5,('Budget Adjustment'!$I54-'Budget Adjustment'!$J54)*VLOOKUP(_xlfn.NUMBERVALUE($E39),Accounts!$A$4:$B$9,2,TRUE),IF('Budget Adjustment'!$H54=Dimensions!$E$5,('Budget Adjustment'!$I54-'Budget Adjustment'!$J54)/12*VLOOKUP(_xlfn.NUMBERVALUE($E39),Accounts!$A$4:$B$9,2,TRUE),0)))</f>
        <v/>
      </c>
      <c r="K39" s="27" t="str">
        <f>IF(AND('Budget Adjustment'!$I54="",'Budget Adjustment'!$J54=""),"",IF('Budget Adjustment'!$H54=K$5,('Budget Adjustment'!$I54-'Budget Adjustment'!$J54)*VLOOKUP(_xlfn.NUMBERVALUE($E39),Accounts!$A$4:$B$9,2,TRUE),IF('Budget Adjustment'!$H54=Dimensions!$E$5,('Budget Adjustment'!$I54-'Budget Adjustment'!$J54)/12*VLOOKUP(_xlfn.NUMBERVALUE($E39),Accounts!$A$4:$B$9,2,TRUE),0)))</f>
        <v/>
      </c>
      <c r="L39" s="27" t="str">
        <f>IF(AND('Budget Adjustment'!$I54="",'Budget Adjustment'!$J54=""),"",IF('Budget Adjustment'!$H54=L$5,('Budget Adjustment'!$I54-'Budget Adjustment'!$J54)*VLOOKUP(_xlfn.NUMBERVALUE($E39),Accounts!$A$4:$B$9,2,TRUE),IF('Budget Adjustment'!$H54=Dimensions!$E$5,('Budget Adjustment'!$I54-'Budget Adjustment'!$J54)/12*VLOOKUP(_xlfn.NUMBERVALUE($E39),Accounts!$A$4:$B$9,2,TRUE),0)))</f>
        <v/>
      </c>
      <c r="M39" s="27" t="str">
        <f>IF(AND('Budget Adjustment'!$I54="",'Budget Adjustment'!$J54=""),"",IF('Budget Adjustment'!$H54=M$5,('Budget Adjustment'!$I54-'Budget Adjustment'!$J54)*VLOOKUP(_xlfn.NUMBERVALUE($E39),Accounts!$A$4:$B$9,2,TRUE),IF('Budget Adjustment'!$H54=Dimensions!$E$5,('Budget Adjustment'!$I54-'Budget Adjustment'!$J54)/12*VLOOKUP(_xlfn.NUMBERVALUE($E39),Accounts!$A$4:$B$9,2,TRUE),0)))</f>
        <v/>
      </c>
      <c r="N39" s="27" t="str">
        <f>IF(AND('Budget Adjustment'!$I54="",'Budget Adjustment'!$J54=""),"",IF('Budget Adjustment'!$H54=N$5,('Budget Adjustment'!$I54-'Budget Adjustment'!$J54)*VLOOKUP(_xlfn.NUMBERVALUE($E39),Accounts!$A$4:$B$9,2,TRUE),IF('Budget Adjustment'!$H54=Dimensions!$E$5,('Budget Adjustment'!$I54-'Budget Adjustment'!$J54)/12*VLOOKUP(_xlfn.NUMBERVALUE($E39),Accounts!$A$4:$B$9,2,TRUE),0)))</f>
        <v/>
      </c>
      <c r="O39" s="27" t="str">
        <f>IF(AND('Budget Adjustment'!$I54="",'Budget Adjustment'!$J54=""),"",IF('Budget Adjustment'!$H54=O$5,('Budget Adjustment'!$I54-'Budget Adjustment'!$J54)*VLOOKUP(_xlfn.NUMBERVALUE($E39),Accounts!$A$4:$B$9,2,TRUE),IF('Budget Adjustment'!$H54=Dimensions!$E$5,('Budget Adjustment'!$I54-'Budget Adjustment'!$J54)/12*VLOOKUP(_xlfn.NUMBERVALUE($E39),Accounts!$A$4:$B$9,2,TRUE),0)))</f>
        <v/>
      </c>
      <c r="P39" s="27" t="str">
        <f>IF(AND('Budget Adjustment'!$I54="",'Budget Adjustment'!$J54=""),"",IF('Budget Adjustment'!$H54=P$5,('Budget Adjustment'!$I54-'Budget Adjustment'!$J54)*VLOOKUP(_xlfn.NUMBERVALUE($E39),Accounts!$A$4:$B$9,2,TRUE),IF('Budget Adjustment'!$H54=Dimensions!$E$5,('Budget Adjustment'!$I54-'Budget Adjustment'!$J54)/12*VLOOKUP(_xlfn.NUMBERVALUE($E39),Accounts!$A$4:$B$9,2,TRUE),0)))</f>
        <v/>
      </c>
      <c r="Q39" s="27" t="str">
        <f>IF(AND('Budget Adjustment'!$I54="",'Budget Adjustment'!$J54=""),"",IF('Budget Adjustment'!$H54=Q$5,('Budget Adjustment'!$I54-'Budget Adjustment'!$J54)*VLOOKUP(_xlfn.NUMBERVALUE($E39),Accounts!$A$4:$B$9,2,TRUE),IF('Budget Adjustment'!$H54=Dimensions!$E$5,('Budget Adjustment'!$I54-'Budget Adjustment'!$J54)/12*VLOOKUP(_xlfn.NUMBERVALUE($E39),Accounts!$A$4:$B$9,2,TRUE),0)))</f>
        <v/>
      </c>
      <c r="R39" s="27" t="str">
        <f>IF(AND('Budget Adjustment'!$I54="",'Budget Adjustment'!$J54=""),"",IF('Budget Adjustment'!$H54=R$5,('Budget Adjustment'!$I54-'Budget Adjustment'!$J54)*VLOOKUP(_xlfn.NUMBERVALUE($E39),Accounts!$A$4:$B$9,2,TRUE),IF('Budget Adjustment'!$H54=Dimensions!$E$5,('Budget Adjustment'!$I54-'Budget Adjustment'!$J54)/12*VLOOKUP(_xlfn.NUMBERVALUE($E39),Accounts!$A$4:$B$9,2,TRUE),0)))</f>
        <v/>
      </c>
      <c r="S39" s="27" t="str">
        <f>IF(AND('Budget Adjustment'!$I54="",'Budget Adjustment'!$J54=""),"",IF('Budget Adjustment'!$H54=S$5,('Budget Adjustment'!$I54-'Budget Adjustment'!$J54)*VLOOKUP(_xlfn.NUMBERVALUE($E39),Accounts!$A$4:$B$9,2,TRUE),IF('Budget Adjustment'!$H54=Dimensions!$E$5,('Budget Adjustment'!$I54-'Budget Adjustment'!$J54)/12*VLOOKUP(_xlfn.NUMBERVALUE($E39),Accounts!$A$4:$B$9,2,TRUE),0)))</f>
        <v/>
      </c>
      <c r="T39" s="27" t="str">
        <f>IF(AND('Budget Adjustment'!$I54="",'Budget Adjustment'!$J54=""),"",IF('Budget Adjustment'!$H54=T$5,('Budget Adjustment'!$I54-'Budget Adjustment'!$J54)*VLOOKUP(_xlfn.NUMBERVALUE($E39),Accounts!$A$4:$B$9,2,TRUE),IF('Budget Adjustment'!$H54=Dimensions!$E$5,('Budget Adjustment'!$I54-'Budget Adjustment'!$J54)/12*VLOOKUP(_xlfn.NUMBERVALUE($E39),Accounts!$A$4:$B$9,2,TRUE),0)))</f>
        <v/>
      </c>
    </row>
    <row r="40" spans="1:20" x14ac:dyDescent="0.35">
      <c r="A40" s="27" t="str">
        <f>IF('Budget Adjustment'!B55="","",CONCATENATE(Dimensions!F$2,LEFT('Budget Adjustment'!B55,2)))</f>
        <v/>
      </c>
      <c r="B40" s="27" t="str">
        <f>IF('Budget Adjustment'!C55="","",CONCATENATE(Dimensions!G$2,LEFT('Budget Adjustment'!C55,4)))</f>
        <v/>
      </c>
      <c r="C40" s="27" t="str">
        <f>IF('Budget Adjustment'!D55="","",CONCATENATE(Dimensions!H$2,LEFT('Budget Adjustment'!D55,5)))</f>
        <v/>
      </c>
      <c r="D40" s="27" t="str">
        <f>IF('Budget Adjustment'!E55="","",CONCATENATE(Dimensions!I$2,LEFT('Budget Adjustment'!E55,6)))</f>
        <v/>
      </c>
      <c r="E40" s="27" t="str">
        <f>IF('Budget Adjustment'!F55="","",LEFT('Budget Adjustment'!F55,5))</f>
        <v/>
      </c>
      <c r="F40" s="27" t="str">
        <f>IF('Budget Adjustment'!G55="","",CONCATENATE(Dimensions!K$2,LEFT('Budget Adjustment'!G55,3)))</f>
        <v/>
      </c>
      <c r="G40" s="27" t="str">
        <f>IF('Budget Adjustment'!B55="","","Upload Line Item")</f>
        <v/>
      </c>
      <c r="H40" s="27" t="str">
        <f>IF('Budget Adjustment'!B55="","",CONCATENATE('Budget Adjustment'!$C$5," (",'Budget Adjustment'!$I$5,"): ",'Budget Adjustment'!K55))</f>
        <v/>
      </c>
      <c r="I40" s="27" t="str">
        <f>IF(AND('Budget Adjustment'!$I55="",'Budget Adjustment'!$J55=""),"",IF('Budget Adjustment'!$H55=I$5,('Budget Adjustment'!$I55-'Budget Adjustment'!$J55)*VLOOKUP(_xlfn.NUMBERVALUE($E40),Accounts!$A$4:$B$9,2,TRUE),IF('Budget Adjustment'!$H55=Dimensions!$E$5,('Budget Adjustment'!$I55-'Budget Adjustment'!$J55)/12*VLOOKUP(_xlfn.NUMBERVALUE($E40),Accounts!$A$4:$B$9,2,TRUE),0)))</f>
        <v/>
      </c>
      <c r="J40" s="27" t="str">
        <f>IF(AND('Budget Adjustment'!$I55="",'Budget Adjustment'!$J55=""),"",IF('Budget Adjustment'!$H55=J$5,('Budget Adjustment'!$I55-'Budget Adjustment'!$J55)*VLOOKUP(_xlfn.NUMBERVALUE($E40),Accounts!$A$4:$B$9,2,TRUE),IF('Budget Adjustment'!$H55=Dimensions!$E$5,('Budget Adjustment'!$I55-'Budget Adjustment'!$J55)/12*VLOOKUP(_xlfn.NUMBERVALUE($E40),Accounts!$A$4:$B$9,2,TRUE),0)))</f>
        <v/>
      </c>
      <c r="K40" s="27" t="str">
        <f>IF(AND('Budget Adjustment'!$I55="",'Budget Adjustment'!$J55=""),"",IF('Budget Adjustment'!$H55=K$5,('Budget Adjustment'!$I55-'Budget Adjustment'!$J55)*VLOOKUP(_xlfn.NUMBERVALUE($E40),Accounts!$A$4:$B$9,2,TRUE),IF('Budget Adjustment'!$H55=Dimensions!$E$5,('Budget Adjustment'!$I55-'Budget Adjustment'!$J55)/12*VLOOKUP(_xlfn.NUMBERVALUE($E40),Accounts!$A$4:$B$9,2,TRUE),0)))</f>
        <v/>
      </c>
      <c r="L40" s="27" t="str">
        <f>IF(AND('Budget Adjustment'!$I55="",'Budget Adjustment'!$J55=""),"",IF('Budget Adjustment'!$H55=L$5,('Budget Adjustment'!$I55-'Budget Adjustment'!$J55)*VLOOKUP(_xlfn.NUMBERVALUE($E40),Accounts!$A$4:$B$9,2,TRUE),IF('Budget Adjustment'!$H55=Dimensions!$E$5,('Budget Adjustment'!$I55-'Budget Adjustment'!$J55)/12*VLOOKUP(_xlfn.NUMBERVALUE($E40),Accounts!$A$4:$B$9,2,TRUE),0)))</f>
        <v/>
      </c>
      <c r="M40" s="27" t="str">
        <f>IF(AND('Budget Adjustment'!$I55="",'Budget Adjustment'!$J55=""),"",IF('Budget Adjustment'!$H55=M$5,('Budget Adjustment'!$I55-'Budget Adjustment'!$J55)*VLOOKUP(_xlfn.NUMBERVALUE($E40),Accounts!$A$4:$B$9,2,TRUE),IF('Budget Adjustment'!$H55=Dimensions!$E$5,('Budget Adjustment'!$I55-'Budget Adjustment'!$J55)/12*VLOOKUP(_xlfn.NUMBERVALUE($E40),Accounts!$A$4:$B$9,2,TRUE),0)))</f>
        <v/>
      </c>
      <c r="N40" s="27" t="str">
        <f>IF(AND('Budget Adjustment'!$I55="",'Budget Adjustment'!$J55=""),"",IF('Budget Adjustment'!$H55=N$5,('Budget Adjustment'!$I55-'Budget Adjustment'!$J55)*VLOOKUP(_xlfn.NUMBERVALUE($E40),Accounts!$A$4:$B$9,2,TRUE),IF('Budget Adjustment'!$H55=Dimensions!$E$5,('Budget Adjustment'!$I55-'Budget Adjustment'!$J55)/12*VLOOKUP(_xlfn.NUMBERVALUE($E40),Accounts!$A$4:$B$9,2,TRUE),0)))</f>
        <v/>
      </c>
      <c r="O40" s="27" t="str">
        <f>IF(AND('Budget Adjustment'!$I55="",'Budget Adjustment'!$J55=""),"",IF('Budget Adjustment'!$H55=O$5,('Budget Adjustment'!$I55-'Budget Adjustment'!$J55)*VLOOKUP(_xlfn.NUMBERVALUE($E40),Accounts!$A$4:$B$9,2,TRUE),IF('Budget Adjustment'!$H55=Dimensions!$E$5,('Budget Adjustment'!$I55-'Budget Adjustment'!$J55)/12*VLOOKUP(_xlfn.NUMBERVALUE($E40),Accounts!$A$4:$B$9,2,TRUE),0)))</f>
        <v/>
      </c>
      <c r="P40" s="27" t="str">
        <f>IF(AND('Budget Adjustment'!$I55="",'Budget Adjustment'!$J55=""),"",IF('Budget Adjustment'!$H55=P$5,('Budget Adjustment'!$I55-'Budget Adjustment'!$J55)*VLOOKUP(_xlfn.NUMBERVALUE($E40),Accounts!$A$4:$B$9,2,TRUE),IF('Budget Adjustment'!$H55=Dimensions!$E$5,('Budget Adjustment'!$I55-'Budget Adjustment'!$J55)/12*VLOOKUP(_xlfn.NUMBERVALUE($E40),Accounts!$A$4:$B$9,2,TRUE),0)))</f>
        <v/>
      </c>
      <c r="Q40" s="27" t="str">
        <f>IF(AND('Budget Adjustment'!$I55="",'Budget Adjustment'!$J55=""),"",IF('Budget Adjustment'!$H55=Q$5,('Budget Adjustment'!$I55-'Budget Adjustment'!$J55)*VLOOKUP(_xlfn.NUMBERVALUE($E40),Accounts!$A$4:$B$9,2,TRUE),IF('Budget Adjustment'!$H55=Dimensions!$E$5,('Budget Adjustment'!$I55-'Budget Adjustment'!$J55)/12*VLOOKUP(_xlfn.NUMBERVALUE($E40),Accounts!$A$4:$B$9,2,TRUE),0)))</f>
        <v/>
      </c>
      <c r="R40" s="27" t="str">
        <f>IF(AND('Budget Adjustment'!$I55="",'Budget Adjustment'!$J55=""),"",IF('Budget Adjustment'!$H55=R$5,('Budget Adjustment'!$I55-'Budget Adjustment'!$J55)*VLOOKUP(_xlfn.NUMBERVALUE($E40),Accounts!$A$4:$B$9,2,TRUE),IF('Budget Adjustment'!$H55=Dimensions!$E$5,('Budget Adjustment'!$I55-'Budget Adjustment'!$J55)/12*VLOOKUP(_xlfn.NUMBERVALUE($E40),Accounts!$A$4:$B$9,2,TRUE),0)))</f>
        <v/>
      </c>
      <c r="S40" s="27" t="str">
        <f>IF(AND('Budget Adjustment'!$I55="",'Budget Adjustment'!$J55=""),"",IF('Budget Adjustment'!$H55=S$5,('Budget Adjustment'!$I55-'Budget Adjustment'!$J55)*VLOOKUP(_xlfn.NUMBERVALUE($E40),Accounts!$A$4:$B$9,2,TRUE),IF('Budget Adjustment'!$H55=Dimensions!$E$5,('Budget Adjustment'!$I55-'Budget Adjustment'!$J55)/12*VLOOKUP(_xlfn.NUMBERVALUE($E40),Accounts!$A$4:$B$9,2,TRUE),0)))</f>
        <v/>
      </c>
      <c r="T40" s="27" t="str">
        <f>IF(AND('Budget Adjustment'!$I55="",'Budget Adjustment'!$J55=""),"",IF('Budget Adjustment'!$H55=T$5,('Budget Adjustment'!$I55-'Budget Adjustment'!$J55)*VLOOKUP(_xlfn.NUMBERVALUE($E40),Accounts!$A$4:$B$9,2,TRUE),IF('Budget Adjustment'!$H55=Dimensions!$E$5,('Budget Adjustment'!$I55-'Budget Adjustment'!$J55)/12*VLOOKUP(_xlfn.NUMBERVALUE($E40),Accounts!$A$4:$B$9,2,TRUE),0)))</f>
        <v/>
      </c>
    </row>
    <row r="41" spans="1:20" x14ac:dyDescent="0.35">
      <c r="A41" s="27" t="str">
        <f>IF('Budget Adjustment'!B56="","",CONCATENATE(Dimensions!F$2,LEFT('Budget Adjustment'!B56,2)))</f>
        <v/>
      </c>
      <c r="B41" s="27" t="str">
        <f>IF('Budget Adjustment'!C56="","",CONCATENATE(Dimensions!G$2,LEFT('Budget Adjustment'!C56,4)))</f>
        <v/>
      </c>
      <c r="C41" s="27" t="str">
        <f>IF('Budget Adjustment'!D56="","",CONCATENATE(Dimensions!H$2,LEFT('Budget Adjustment'!D56,5)))</f>
        <v/>
      </c>
      <c r="D41" s="27" t="str">
        <f>IF('Budget Adjustment'!E56="","",CONCATENATE(Dimensions!I$2,LEFT('Budget Adjustment'!E56,6)))</f>
        <v/>
      </c>
      <c r="E41" s="27" t="str">
        <f>IF('Budget Adjustment'!F56="","",LEFT('Budget Adjustment'!F56,5))</f>
        <v/>
      </c>
      <c r="F41" s="27" t="str">
        <f>IF('Budget Adjustment'!G56="","",CONCATENATE(Dimensions!K$2,LEFT('Budget Adjustment'!G56,3)))</f>
        <v/>
      </c>
      <c r="G41" s="27" t="str">
        <f>IF('Budget Adjustment'!B56="","","Upload Line Item")</f>
        <v/>
      </c>
      <c r="H41" s="27" t="str">
        <f>IF('Budget Adjustment'!B56="","",CONCATENATE('Budget Adjustment'!$C$5," (",'Budget Adjustment'!$I$5,"): ",'Budget Adjustment'!K56))</f>
        <v/>
      </c>
      <c r="I41" s="27" t="str">
        <f>IF(AND('Budget Adjustment'!$I56="",'Budget Adjustment'!$J56=""),"",IF('Budget Adjustment'!$H56=I$5,('Budget Adjustment'!$I56-'Budget Adjustment'!$J56)*VLOOKUP(_xlfn.NUMBERVALUE($E41),Accounts!$A$4:$B$9,2,TRUE),IF('Budget Adjustment'!$H56=Dimensions!$E$5,('Budget Adjustment'!$I56-'Budget Adjustment'!$J56)/12*VLOOKUP(_xlfn.NUMBERVALUE($E41),Accounts!$A$4:$B$9,2,TRUE),0)))</f>
        <v/>
      </c>
      <c r="J41" s="27" t="str">
        <f>IF(AND('Budget Adjustment'!$I56="",'Budget Adjustment'!$J56=""),"",IF('Budget Adjustment'!$H56=J$5,('Budget Adjustment'!$I56-'Budget Adjustment'!$J56)*VLOOKUP(_xlfn.NUMBERVALUE($E41),Accounts!$A$4:$B$9,2,TRUE),IF('Budget Adjustment'!$H56=Dimensions!$E$5,('Budget Adjustment'!$I56-'Budget Adjustment'!$J56)/12*VLOOKUP(_xlfn.NUMBERVALUE($E41),Accounts!$A$4:$B$9,2,TRUE),0)))</f>
        <v/>
      </c>
      <c r="K41" s="27" t="str">
        <f>IF(AND('Budget Adjustment'!$I56="",'Budget Adjustment'!$J56=""),"",IF('Budget Adjustment'!$H56=K$5,('Budget Adjustment'!$I56-'Budget Adjustment'!$J56)*VLOOKUP(_xlfn.NUMBERVALUE($E41),Accounts!$A$4:$B$9,2,TRUE),IF('Budget Adjustment'!$H56=Dimensions!$E$5,('Budget Adjustment'!$I56-'Budget Adjustment'!$J56)/12*VLOOKUP(_xlfn.NUMBERVALUE($E41),Accounts!$A$4:$B$9,2,TRUE),0)))</f>
        <v/>
      </c>
      <c r="L41" s="27" t="str">
        <f>IF(AND('Budget Adjustment'!$I56="",'Budget Adjustment'!$J56=""),"",IF('Budget Adjustment'!$H56=L$5,('Budget Adjustment'!$I56-'Budget Adjustment'!$J56)*VLOOKUP(_xlfn.NUMBERVALUE($E41),Accounts!$A$4:$B$9,2,TRUE),IF('Budget Adjustment'!$H56=Dimensions!$E$5,('Budget Adjustment'!$I56-'Budget Adjustment'!$J56)/12*VLOOKUP(_xlfn.NUMBERVALUE($E41),Accounts!$A$4:$B$9,2,TRUE),0)))</f>
        <v/>
      </c>
      <c r="M41" s="27" t="str">
        <f>IF(AND('Budget Adjustment'!$I56="",'Budget Adjustment'!$J56=""),"",IF('Budget Adjustment'!$H56=M$5,('Budget Adjustment'!$I56-'Budget Adjustment'!$J56)*VLOOKUP(_xlfn.NUMBERVALUE($E41),Accounts!$A$4:$B$9,2,TRUE),IF('Budget Adjustment'!$H56=Dimensions!$E$5,('Budget Adjustment'!$I56-'Budget Adjustment'!$J56)/12*VLOOKUP(_xlfn.NUMBERVALUE($E41),Accounts!$A$4:$B$9,2,TRUE),0)))</f>
        <v/>
      </c>
      <c r="N41" s="27" t="str">
        <f>IF(AND('Budget Adjustment'!$I56="",'Budget Adjustment'!$J56=""),"",IF('Budget Adjustment'!$H56=N$5,('Budget Adjustment'!$I56-'Budget Adjustment'!$J56)*VLOOKUP(_xlfn.NUMBERVALUE($E41),Accounts!$A$4:$B$9,2,TRUE),IF('Budget Adjustment'!$H56=Dimensions!$E$5,('Budget Adjustment'!$I56-'Budget Adjustment'!$J56)/12*VLOOKUP(_xlfn.NUMBERVALUE($E41),Accounts!$A$4:$B$9,2,TRUE),0)))</f>
        <v/>
      </c>
      <c r="O41" s="27" t="str">
        <f>IF(AND('Budget Adjustment'!$I56="",'Budget Adjustment'!$J56=""),"",IF('Budget Adjustment'!$H56=O$5,('Budget Adjustment'!$I56-'Budget Adjustment'!$J56)*VLOOKUP(_xlfn.NUMBERVALUE($E41),Accounts!$A$4:$B$9,2,TRUE),IF('Budget Adjustment'!$H56=Dimensions!$E$5,('Budget Adjustment'!$I56-'Budget Adjustment'!$J56)/12*VLOOKUP(_xlfn.NUMBERVALUE($E41),Accounts!$A$4:$B$9,2,TRUE),0)))</f>
        <v/>
      </c>
      <c r="P41" s="27" t="str">
        <f>IF(AND('Budget Adjustment'!$I56="",'Budget Adjustment'!$J56=""),"",IF('Budget Adjustment'!$H56=P$5,('Budget Adjustment'!$I56-'Budget Adjustment'!$J56)*VLOOKUP(_xlfn.NUMBERVALUE($E41),Accounts!$A$4:$B$9,2,TRUE),IF('Budget Adjustment'!$H56=Dimensions!$E$5,('Budget Adjustment'!$I56-'Budget Adjustment'!$J56)/12*VLOOKUP(_xlfn.NUMBERVALUE($E41),Accounts!$A$4:$B$9,2,TRUE),0)))</f>
        <v/>
      </c>
      <c r="Q41" s="27" t="str">
        <f>IF(AND('Budget Adjustment'!$I56="",'Budget Adjustment'!$J56=""),"",IF('Budget Adjustment'!$H56=Q$5,('Budget Adjustment'!$I56-'Budget Adjustment'!$J56)*VLOOKUP(_xlfn.NUMBERVALUE($E41),Accounts!$A$4:$B$9,2,TRUE),IF('Budget Adjustment'!$H56=Dimensions!$E$5,('Budget Adjustment'!$I56-'Budget Adjustment'!$J56)/12*VLOOKUP(_xlfn.NUMBERVALUE($E41),Accounts!$A$4:$B$9,2,TRUE),0)))</f>
        <v/>
      </c>
      <c r="R41" s="27" t="str">
        <f>IF(AND('Budget Adjustment'!$I56="",'Budget Adjustment'!$J56=""),"",IF('Budget Adjustment'!$H56=R$5,('Budget Adjustment'!$I56-'Budget Adjustment'!$J56)*VLOOKUP(_xlfn.NUMBERVALUE($E41),Accounts!$A$4:$B$9,2,TRUE),IF('Budget Adjustment'!$H56=Dimensions!$E$5,('Budget Adjustment'!$I56-'Budget Adjustment'!$J56)/12*VLOOKUP(_xlfn.NUMBERVALUE($E41),Accounts!$A$4:$B$9,2,TRUE),0)))</f>
        <v/>
      </c>
      <c r="S41" s="27" t="str">
        <f>IF(AND('Budget Adjustment'!$I56="",'Budget Adjustment'!$J56=""),"",IF('Budget Adjustment'!$H56=S$5,('Budget Adjustment'!$I56-'Budget Adjustment'!$J56)*VLOOKUP(_xlfn.NUMBERVALUE($E41),Accounts!$A$4:$B$9,2,TRUE),IF('Budget Adjustment'!$H56=Dimensions!$E$5,('Budget Adjustment'!$I56-'Budget Adjustment'!$J56)/12*VLOOKUP(_xlfn.NUMBERVALUE($E41),Accounts!$A$4:$B$9,2,TRUE),0)))</f>
        <v/>
      </c>
      <c r="T41" s="27" t="str">
        <f>IF(AND('Budget Adjustment'!$I56="",'Budget Adjustment'!$J56=""),"",IF('Budget Adjustment'!$H56=T$5,('Budget Adjustment'!$I56-'Budget Adjustment'!$J56)*VLOOKUP(_xlfn.NUMBERVALUE($E41),Accounts!$A$4:$B$9,2,TRUE),IF('Budget Adjustment'!$H56=Dimensions!$E$5,('Budget Adjustment'!$I56-'Budget Adjustment'!$J56)/12*VLOOKUP(_xlfn.NUMBERVALUE($E41),Accounts!$A$4:$B$9,2,TRUE),0)))</f>
        <v/>
      </c>
    </row>
    <row r="42" spans="1:20" x14ac:dyDescent="0.35">
      <c r="A42" s="27" t="str">
        <f>IF('Budget Adjustment'!B57="","",CONCATENATE(Dimensions!F$2,LEFT('Budget Adjustment'!B57,2)))</f>
        <v/>
      </c>
      <c r="B42" s="27" t="str">
        <f>IF('Budget Adjustment'!C57="","",CONCATENATE(Dimensions!G$2,LEFT('Budget Adjustment'!C57,4)))</f>
        <v/>
      </c>
      <c r="C42" s="27" t="str">
        <f>IF('Budget Adjustment'!D57="","",CONCATENATE(Dimensions!H$2,LEFT('Budget Adjustment'!D57,5)))</f>
        <v/>
      </c>
      <c r="D42" s="27" t="str">
        <f>IF('Budget Adjustment'!E57="","",CONCATENATE(Dimensions!I$2,LEFT('Budget Adjustment'!E57,6)))</f>
        <v/>
      </c>
      <c r="E42" s="27" t="str">
        <f>IF('Budget Adjustment'!F57="","",LEFT('Budget Adjustment'!F57,5))</f>
        <v/>
      </c>
      <c r="F42" s="27" t="str">
        <f>IF('Budget Adjustment'!G57="","",CONCATENATE(Dimensions!K$2,LEFT('Budget Adjustment'!G57,3)))</f>
        <v/>
      </c>
      <c r="G42" s="27" t="str">
        <f>IF('Budget Adjustment'!B57="","","Upload Line Item")</f>
        <v/>
      </c>
      <c r="H42" s="27" t="str">
        <f>IF('Budget Adjustment'!B57="","",CONCATENATE('Budget Adjustment'!$C$5," (",'Budget Adjustment'!$I$5,"): ",'Budget Adjustment'!K57))</f>
        <v/>
      </c>
      <c r="I42" s="27" t="str">
        <f>IF(AND('Budget Adjustment'!$I57="",'Budget Adjustment'!$J57=""),"",IF('Budget Adjustment'!$H57=I$5,('Budget Adjustment'!$I57-'Budget Adjustment'!$J57)*VLOOKUP(_xlfn.NUMBERVALUE($E42),Accounts!$A$4:$B$9,2,TRUE),IF('Budget Adjustment'!$H57=Dimensions!$E$5,('Budget Adjustment'!$I57-'Budget Adjustment'!$J57)/12*VLOOKUP(_xlfn.NUMBERVALUE($E42),Accounts!$A$4:$B$9,2,TRUE),0)))</f>
        <v/>
      </c>
      <c r="J42" s="27" t="str">
        <f>IF(AND('Budget Adjustment'!$I57="",'Budget Adjustment'!$J57=""),"",IF('Budget Adjustment'!$H57=J$5,('Budget Adjustment'!$I57-'Budget Adjustment'!$J57)*VLOOKUP(_xlfn.NUMBERVALUE($E42),Accounts!$A$4:$B$9,2,TRUE),IF('Budget Adjustment'!$H57=Dimensions!$E$5,('Budget Adjustment'!$I57-'Budget Adjustment'!$J57)/12*VLOOKUP(_xlfn.NUMBERVALUE($E42),Accounts!$A$4:$B$9,2,TRUE),0)))</f>
        <v/>
      </c>
      <c r="K42" s="27" t="str">
        <f>IF(AND('Budget Adjustment'!$I57="",'Budget Adjustment'!$J57=""),"",IF('Budget Adjustment'!$H57=K$5,('Budget Adjustment'!$I57-'Budget Adjustment'!$J57)*VLOOKUP(_xlfn.NUMBERVALUE($E42),Accounts!$A$4:$B$9,2,TRUE),IF('Budget Adjustment'!$H57=Dimensions!$E$5,('Budget Adjustment'!$I57-'Budget Adjustment'!$J57)/12*VLOOKUP(_xlfn.NUMBERVALUE($E42),Accounts!$A$4:$B$9,2,TRUE),0)))</f>
        <v/>
      </c>
      <c r="L42" s="27" t="str">
        <f>IF(AND('Budget Adjustment'!$I57="",'Budget Adjustment'!$J57=""),"",IF('Budget Adjustment'!$H57=L$5,('Budget Adjustment'!$I57-'Budget Adjustment'!$J57)*VLOOKUP(_xlfn.NUMBERVALUE($E42),Accounts!$A$4:$B$9,2,TRUE),IF('Budget Adjustment'!$H57=Dimensions!$E$5,('Budget Adjustment'!$I57-'Budget Adjustment'!$J57)/12*VLOOKUP(_xlfn.NUMBERVALUE($E42),Accounts!$A$4:$B$9,2,TRUE),0)))</f>
        <v/>
      </c>
      <c r="M42" s="27" t="str">
        <f>IF(AND('Budget Adjustment'!$I57="",'Budget Adjustment'!$J57=""),"",IF('Budget Adjustment'!$H57=M$5,('Budget Adjustment'!$I57-'Budget Adjustment'!$J57)*VLOOKUP(_xlfn.NUMBERVALUE($E42),Accounts!$A$4:$B$9,2,TRUE),IF('Budget Adjustment'!$H57=Dimensions!$E$5,('Budget Adjustment'!$I57-'Budget Adjustment'!$J57)/12*VLOOKUP(_xlfn.NUMBERVALUE($E42),Accounts!$A$4:$B$9,2,TRUE),0)))</f>
        <v/>
      </c>
      <c r="N42" s="27" t="str">
        <f>IF(AND('Budget Adjustment'!$I57="",'Budget Adjustment'!$J57=""),"",IF('Budget Adjustment'!$H57=N$5,('Budget Adjustment'!$I57-'Budget Adjustment'!$J57)*VLOOKUP(_xlfn.NUMBERVALUE($E42),Accounts!$A$4:$B$9,2,TRUE),IF('Budget Adjustment'!$H57=Dimensions!$E$5,('Budget Adjustment'!$I57-'Budget Adjustment'!$J57)/12*VLOOKUP(_xlfn.NUMBERVALUE($E42),Accounts!$A$4:$B$9,2,TRUE),0)))</f>
        <v/>
      </c>
      <c r="O42" s="27" t="str">
        <f>IF(AND('Budget Adjustment'!$I57="",'Budget Adjustment'!$J57=""),"",IF('Budget Adjustment'!$H57=O$5,('Budget Adjustment'!$I57-'Budget Adjustment'!$J57)*VLOOKUP(_xlfn.NUMBERVALUE($E42),Accounts!$A$4:$B$9,2,TRUE),IF('Budget Adjustment'!$H57=Dimensions!$E$5,('Budget Adjustment'!$I57-'Budget Adjustment'!$J57)/12*VLOOKUP(_xlfn.NUMBERVALUE($E42),Accounts!$A$4:$B$9,2,TRUE),0)))</f>
        <v/>
      </c>
      <c r="P42" s="27" t="str">
        <f>IF(AND('Budget Adjustment'!$I57="",'Budget Adjustment'!$J57=""),"",IF('Budget Adjustment'!$H57=P$5,('Budget Adjustment'!$I57-'Budget Adjustment'!$J57)*VLOOKUP(_xlfn.NUMBERVALUE($E42),Accounts!$A$4:$B$9,2,TRUE),IF('Budget Adjustment'!$H57=Dimensions!$E$5,('Budget Adjustment'!$I57-'Budget Adjustment'!$J57)/12*VLOOKUP(_xlfn.NUMBERVALUE($E42),Accounts!$A$4:$B$9,2,TRUE),0)))</f>
        <v/>
      </c>
      <c r="Q42" s="27" t="str">
        <f>IF(AND('Budget Adjustment'!$I57="",'Budget Adjustment'!$J57=""),"",IF('Budget Adjustment'!$H57=Q$5,('Budget Adjustment'!$I57-'Budget Adjustment'!$J57)*VLOOKUP(_xlfn.NUMBERVALUE($E42),Accounts!$A$4:$B$9,2,TRUE),IF('Budget Adjustment'!$H57=Dimensions!$E$5,('Budget Adjustment'!$I57-'Budget Adjustment'!$J57)/12*VLOOKUP(_xlfn.NUMBERVALUE($E42),Accounts!$A$4:$B$9,2,TRUE),0)))</f>
        <v/>
      </c>
      <c r="R42" s="27" t="str">
        <f>IF(AND('Budget Adjustment'!$I57="",'Budget Adjustment'!$J57=""),"",IF('Budget Adjustment'!$H57=R$5,('Budget Adjustment'!$I57-'Budget Adjustment'!$J57)*VLOOKUP(_xlfn.NUMBERVALUE($E42),Accounts!$A$4:$B$9,2,TRUE),IF('Budget Adjustment'!$H57=Dimensions!$E$5,('Budget Adjustment'!$I57-'Budget Adjustment'!$J57)/12*VLOOKUP(_xlfn.NUMBERVALUE($E42),Accounts!$A$4:$B$9,2,TRUE),0)))</f>
        <v/>
      </c>
      <c r="S42" s="27" t="str">
        <f>IF(AND('Budget Adjustment'!$I57="",'Budget Adjustment'!$J57=""),"",IF('Budget Adjustment'!$H57=S$5,('Budget Adjustment'!$I57-'Budget Adjustment'!$J57)*VLOOKUP(_xlfn.NUMBERVALUE($E42),Accounts!$A$4:$B$9,2,TRUE),IF('Budget Adjustment'!$H57=Dimensions!$E$5,('Budget Adjustment'!$I57-'Budget Adjustment'!$J57)/12*VLOOKUP(_xlfn.NUMBERVALUE($E42),Accounts!$A$4:$B$9,2,TRUE),0)))</f>
        <v/>
      </c>
      <c r="T42" s="27" t="str">
        <f>IF(AND('Budget Adjustment'!$I57="",'Budget Adjustment'!$J57=""),"",IF('Budget Adjustment'!$H57=T$5,('Budget Adjustment'!$I57-'Budget Adjustment'!$J57)*VLOOKUP(_xlfn.NUMBERVALUE($E42),Accounts!$A$4:$B$9,2,TRUE),IF('Budget Adjustment'!$H57=Dimensions!$E$5,('Budget Adjustment'!$I57-'Budget Adjustment'!$J57)/12*VLOOKUP(_xlfn.NUMBERVALUE($E42),Accounts!$A$4:$B$9,2,TRUE),0)))</f>
        <v/>
      </c>
    </row>
    <row r="43" spans="1:20" x14ac:dyDescent="0.35">
      <c r="A43" s="27" t="str">
        <f>IF('Budget Adjustment'!B58="","",CONCATENATE(Dimensions!F$2,LEFT('Budget Adjustment'!B58,2)))</f>
        <v/>
      </c>
      <c r="B43" s="27" t="str">
        <f>IF('Budget Adjustment'!C58="","",CONCATENATE(Dimensions!G$2,LEFT('Budget Adjustment'!C58,4)))</f>
        <v/>
      </c>
      <c r="C43" s="27" t="str">
        <f>IF('Budget Adjustment'!D58="","",CONCATENATE(Dimensions!H$2,LEFT('Budget Adjustment'!D58,5)))</f>
        <v/>
      </c>
      <c r="D43" s="27" t="str">
        <f>IF('Budget Adjustment'!E58="","",CONCATENATE(Dimensions!I$2,LEFT('Budget Adjustment'!E58,6)))</f>
        <v/>
      </c>
      <c r="E43" s="27" t="str">
        <f>IF('Budget Adjustment'!F58="","",LEFT('Budget Adjustment'!F58,5))</f>
        <v/>
      </c>
      <c r="F43" s="27" t="str">
        <f>IF('Budget Adjustment'!G58="","",CONCATENATE(Dimensions!K$2,LEFT('Budget Adjustment'!G58,3)))</f>
        <v/>
      </c>
      <c r="G43" s="27" t="str">
        <f>IF('Budget Adjustment'!B58="","","Upload Line Item")</f>
        <v/>
      </c>
      <c r="H43" s="27" t="str">
        <f>IF('Budget Adjustment'!B58="","",CONCATENATE('Budget Adjustment'!$C$5," (",'Budget Adjustment'!$I$5,"): ",'Budget Adjustment'!K58))</f>
        <v/>
      </c>
      <c r="I43" s="27" t="str">
        <f>IF(AND('Budget Adjustment'!$I58="",'Budget Adjustment'!$J58=""),"",IF('Budget Adjustment'!$H58=I$5,('Budget Adjustment'!$I58-'Budget Adjustment'!$J58)*VLOOKUP(_xlfn.NUMBERVALUE($E43),Accounts!$A$4:$B$9,2,TRUE),IF('Budget Adjustment'!$H58=Dimensions!$E$5,('Budget Adjustment'!$I58-'Budget Adjustment'!$J58)/12*VLOOKUP(_xlfn.NUMBERVALUE($E43),Accounts!$A$4:$B$9,2,TRUE),0)))</f>
        <v/>
      </c>
      <c r="J43" s="27" t="str">
        <f>IF(AND('Budget Adjustment'!$I58="",'Budget Adjustment'!$J58=""),"",IF('Budget Adjustment'!$H58=J$5,('Budget Adjustment'!$I58-'Budget Adjustment'!$J58)*VLOOKUP(_xlfn.NUMBERVALUE($E43),Accounts!$A$4:$B$9,2,TRUE),IF('Budget Adjustment'!$H58=Dimensions!$E$5,('Budget Adjustment'!$I58-'Budget Adjustment'!$J58)/12*VLOOKUP(_xlfn.NUMBERVALUE($E43),Accounts!$A$4:$B$9,2,TRUE),0)))</f>
        <v/>
      </c>
      <c r="K43" s="27" t="str">
        <f>IF(AND('Budget Adjustment'!$I58="",'Budget Adjustment'!$J58=""),"",IF('Budget Adjustment'!$H58=K$5,('Budget Adjustment'!$I58-'Budget Adjustment'!$J58)*VLOOKUP(_xlfn.NUMBERVALUE($E43),Accounts!$A$4:$B$9,2,TRUE),IF('Budget Adjustment'!$H58=Dimensions!$E$5,('Budget Adjustment'!$I58-'Budget Adjustment'!$J58)/12*VLOOKUP(_xlfn.NUMBERVALUE($E43),Accounts!$A$4:$B$9,2,TRUE),0)))</f>
        <v/>
      </c>
      <c r="L43" s="27" t="str">
        <f>IF(AND('Budget Adjustment'!$I58="",'Budget Adjustment'!$J58=""),"",IF('Budget Adjustment'!$H58=L$5,('Budget Adjustment'!$I58-'Budget Adjustment'!$J58)*VLOOKUP(_xlfn.NUMBERVALUE($E43),Accounts!$A$4:$B$9,2,TRUE),IF('Budget Adjustment'!$H58=Dimensions!$E$5,('Budget Adjustment'!$I58-'Budget Adjustment'!$J58)/12*VLOOKUP(_xlfn.NUMBERVALUE($E43),Accounts!$A$4:$B$9,2,TRUE),0)))</f>
        <v/>
      </c>
      <c r="M43" s="27" t="str">
        <f>IF(AND('Budget Adjustment'!$I58="",'Budget Adjustment'!$J58=""),"",IF('Budget Adjustment'!$H58=M$5,('Budget Adjustment'!$I58-'Budget Adjustment'!$J58)*VLOOKUP(_xlfn.NUMBERVALUE($E43),Accounts!$A$4:$B$9,2,TRUE),IF('Budget Adjustment'!$H58=Dimensions!$E$5,('Budget Adjustment'!$I58-'Budget Adjustment'!$J58)/12*VLOOKUP(_xlfn.NUMBERVALUE($E43),Accounts!$A$4:$B$9,2,TRUE),0)))</f>
        <v/>
      </c>
      <c r="N43" s="27" t="str">
        <f>IF(AND('Budget Adjustment'!$I58="",'Budget Adjustment'!$J58=""),"",IF('Budget Adjustment'!$H58=N$5,('Budget Adjustment'!$I58-'Budget Adjustment'!$J58)*VLOOKUP(_xlfn.NUMBERVALUE($E43),Accounts!$A$4:$B$9,2,TRUE),IF('Budget Adjustment'!$H58=Dimensions!$E$5,('Budget Adjustment'!$I58-'Budget Adjustment'!$J58)/12*VLOOKUP(_xlfn.NUMBERVALUE($E43),Accounts!$A$4:$B$9,2,TRUE),0)))</f>
        <v/>
      </c>
      <c r="O43" s="27" t="str">
        <f>IF(AND('Budget Adjustment'!$I58="",'Budget Adjustment'!$J58=""),"",IF('Budget Adjustment'!$H58=O$5,('Budget Adjustment'!$I58-'Budget Adjustment'!$J58)*VLOOKUP(_xlfn.NUMBERVALUE($E43),Accounts!$A$4:$B$9,2,TRUE),IF('Budget Adjustment'!$H58=Dimensions!$E$5,('Budget Adjustment'!$I58-'Budget Adjustment'!$J58)/12*VLOOKUP(_xlfn.NUMBERVALUE($E43),Accounts!$A$4:$B$9,2,TRUE),0)))</f>
        <v/>
      </c>
      <c r="P43" s="27" t="str">
        <f>IF(AND('Budget Adjustment'!$I58="",'Budget Adjustment'!$J58=""),"",IF('Budget Adjustment'!$H58=P$5,('Budget Adjustment'!$I58-'Budget Adjustment'!$J58)*VLOOKUP(_xlfn.NUMBERVALUE($E43),Accounts!$A$4:$B$9,2,TRUE),IF('Budget Adjustment'!$H58=Dimensions!$E$5,('Budget Adjustment'!$I58-'Budget Adjustment'!$J58)/12*VLOOKUP(_xlfn.NUMBERVALUE($E43),Accounts!$A$4:$B$9,2,TRUE),0)))</f>
        <v/>
      </c>
      <c r="Q43" s="27" t="str">
        <f>IF(AND('Budget Adjustment'!$I58="",'Budget Adjustment'!$J58=""),"",IF('Budget Adjustment'!$H58=Q$5,('Budget Adjustment'!$I58-'Budget Adjustment'!$J58)*VLOOKUP(_xlfn.NUMBERVALUE($E43),Accounts!$A$4:$B$9,2,TRUE),IF('Budget Adjustment'!$H58=Dimensions!$E$5,('Budget Adjustment'!$I58-'Budget Adjustment'!$J58)/12*VLOOKUP(_xlfn.NUMBERVALUE($E43),Accounts!$A$4:$B$9,2,TRUE),0)))</f>
        <v/>
      </c>
      <c r="R43" s="27" t="str">
        <f>IF(AND('Budget Adjustment'!$I58="",'Budget Adjustment'!$J58=""),"",IF('Budget Adjustment'!$H58=R$5,('Budget Adjustment'!$I58-'Budget Adjustment'!$J58)*VLOOKUP(_xlfn.NUMBERVALUE($E43),Accounts!$A$4:$B$9,2,TRUE),IF('Budget Adjustment'!$H58=Dimensions!$E$5,('Budget Adjustment'!$I58-'Budget Adjustment'!$J58)/12*VLOOKUP(_xlfn.NUMBERVALUE($E43),Accounts!$A$4:$B$9,2,TRUE),0)))</f>
        <v/>
      </c>
      <c r="S43" s="27" t="str">
        <f>IF(AND('Budget Adjustment'!$I58="",'Budget Adjustment'!$J58=""),"",IF('Budget Adjustment'!$H58=S$5,('Budget Adjustment'!$I58-'Budget Adjustment'!$J58)*VLOOKUP(_xlfn.NUMBERVALUE($E43),Accounts!$A$4:$B$9,2,TRUE),IF('Budget Adjustment'!$H58=Dimensions!$E$5,('Budget Adjustment'!$I58-'Budget Adjustment'!$J58)/12*VLOOKUP(_xlfn.NUMBERVALUE($E43),Accounts!$A$4:$B$9,2,TRUE),0)))</f>
        <v/>
      </c>
      <c r="T43" s="27" t="str">
        <f>IF(AND('Budget Adjustment'!$I58="",'Budget Adjustment'!$J58=""),"",IF('Budget Adjustment'!$H58=T$5,('Budget Adjustment'!$I58-'Budget Adjustment'!$J58)*VLOOKUP(_xlfn.NUMBERVALUE($E43),Accounts!$A$4:$B$9,2,TRUE),IF('Budget Adjustment'!$H58=Dimensions!$E$5,('Budget Adjustment'!$I58-'Budget Adjustment'!$J58)/12*VLOOKUP(_xlfn.NUMBERVALUE($E43),Accounts!$A$4:$B$9,2,TRUE),0)))</f>
        <v/>
      </c>
    </row>
    <row r="44" spans="1:20" x14ac:dyDescent="0.35">
      <c r="A44" s="27" t="str">
        <f>IF('Budget Adjustment'!B59="","",CONCATENATE(Dimensions!F$2,LEFT('Budget Adjustment'!B59,2)))</f>
        <v/>
      </c>
      <c r="B44" s="27" t="str">
        <f>IF('Budget Adjustment'!C59="","",CONCATENATE(Dimensions!G$2,LEFT('Budget Adjustment'!C59,4)))</f>
        <v/>
      </c>
      <c r="C44" s="27" t="str">
        <f>IF('Budget Adjustment'!D59="","",CONCATENATE(Dimensions!H$2,LEFT('Budget Adjustment'!D59,5)))</f>
        <v/>
      </c>
      <c r="D44" s="27" t="str">
        <f>IF('Budget Adjustment'!E59="","",CONCATENATE(Dimensions!I$2,LEFT('Budget Adjustment'!E59,6)))</f>
        <v/>
      </c>
      <c r="E44" s="27" t="str">
        <f>IF('Budget Adjustment'!F59="","",LEFT('Budget Adjustment'!F59,5))</f>
        <v/>
      </c>
      <c r="F44" s="27" t="str">
        <f>IF('Budget Adjustment'!G59="","",CONCATENATE(Dimensions!K$2,LEFT('Budget Adjustment'!G59,3)))</f>
        <v/>
      </c>
      <c r="G44" s="27" t="str">
        <f>IF('Budget Adjustment'!B59="","","Upload Line Item")</f>
        <v/>
      </c>
      <c r="H44" s="27" t="str">
        <f>IF('Budget Adjustment'!B59="","",CONCATENATE('Budget Adjustment'!$C$5," (",'Budget Adjustment'!$I$5,"): ",'Budget Adjustment'!K59))</f>
        <v/>
      </c>
      <c r="I44" s="27" t="str">
        <f>IF(AND('Budget Adjustment'!$I59="",'Budget Adjustment'!$J59=""),"",IF('Budget Adjustment'!$H59=I$5,('Budget Adjustment'!$I59-'Budget Adjustment'!$J59)*VLOOKUP(_xlfn.NUMBERVALUE($E44),Accounts!$A$4:$B$9,2,TRUE),IF('Budget Adjustment'!$H59=Dimensions!$E$5,('Budget Adjustment'!$I59-'Budget Adjustment'!$J59)/12*VLOOKUP(_xlfn.NUMBERVALUE($E44),Accounts!$A$4:$B$9,2,TRUE),0)))</f>
        <v/>
      </c>
      <c r="J44" s="27" t="str">
        <f>IF(AND('Budget Adjustment'!$I59="",'Budget Adjustment'!$J59=""),"",IF('Budget Adjustment'!$H59=J$5,('Budget Adjustment'!$I59-'Budget Adjustment'!$J59)*VLOOKUP(_xlfn.NUMBERVALUE($E44),Accounts!$A$4:$B$9,2,TRUE),IF('Budget Adjustment'!$H59=Dimensions!$E$5,('Budget Adjustment'!$I59-'Budget Adjustment'!$J59)/12*VLOOKUP(_xlfn.NUMBERVALUE($E44),Accounts!$A$4:$B$9,2,TRUE),0)))</f>
        <v/>
      </c>
      <c r="K44" s="27" t="str">
        <f>IF(AND('Budget Adjustment'!$I59="",'Budget Adjustment'!$J59=""),"",IF('Budget Adjustment'!$H59=K$5,('Budget Adjustment'!$I59-'Budget Adjustment'!$J59)*VLOOKUP(_xlfn.NUMBERVALUE($E44),Accounts!$A$4:$B$9,2,TRUE),IF('Budget Adjustment'!$H59=Dimensions!$E$5,('Budget Adjustment'!$I59-'Budget Adjustment'!$J59)/12*VLOOKUP(_xlfn.NUMBERVALUE($E44),Accounts!$A$4:$B$9,2,TRUE),0)))</f>
        <v/>
      </c>
      <c r="L44" s="27" t="str">
        <f>IF(AND('Budget Adjustment'!$I59="",'Budget Adjustment'!$J59=""),"",IF('Budget Adjustment'!$H59=L$5,('Budget Adjustment'!$I59-'Budget Adjustment'!$J59)*VLOOKUP(_xlfn.NUMBERVALUE($E44),Accounts!$A$4:$B$9,2,TRUE),IF('Budget Adjustment'!$H59=Dimensions!$E$5,('Budget Adjustment'!$I59-'Budget Adjustment'!$J59)/12*VLOOKUP(_xlfn.NUMBERVALUE($E44),Accounts!$A$4:$B$9,2,TRUE),0)))</f>
        <v/>
      </c>
      <c r="M44" s="27" t="str">
        <f>IF(AND('Budget Adjustment'!$I59="",'Budget Adjustment'!$J59=""),"",IF('Budget Adjustment'!$H59=M$5,('Budget Adjustment'!$I59-'Budget Adjustment'!$J59)*VLOOKUP(_xlfn.NUMBERVALUE($E44),Accounts!$A$4:$B$9,2,TRUE),IF('Budget Adjustment'!$H59=Dimensions!$E$5,('Budget Adjustment'!$I59-'Budget Adjustment'!$J59)/12*VLOOKUP(_xlfn.NUMBERVALUE($E44),Accounts!$A$4:$B$9,2,TRUE),0)))</f>
        <v/>
      </c>
      <c r="N44" s="27" t="str">
        <f>IF(AND('Budget Adjustment'!$I59="",'Budget Adjustment'!$J59=""),"",IF('Budget Adjustment'!$H59=N$5,('Budget Adjustment'!$I59-'Budget Adjustment'!$J59)*VLOOKUP(_xlfn.NUMBERVALUE($E44),Accounts!$A$4:$B$9,2,TRUE),IF('Budget Adjustment'!$H59=Dimensions!$E$5,('Budget Adjustment'!$I59-'Budget Adjustment'!$J59)/12*VLOOKUP(_xlfn.NUMBERVALUE($E44),Accounts!$A$4:$B$9,2,TRUE),0)))</f>
        <v/>
      </c>
      <c r="O44" s="27" t="str">
        <f>IF(AND('Budget Adjustment'!$I59="",'Budget Adjustment'!$J59=""),"",IF('Budget Adjustment'!$H59=O$5,('Budget Adjustment'!$I59-'Budget Adjustment'!$J59)*VLOOKUP(_xlfn.NUMBERVALUE($E44),Accounts!$A$4:$B$9,2,TRUE),IF('Budget Adjustment'!$H59=Dimensions!$E$5,('Budget Adjustment'!$I59-'Budget Adjustment'!$J59)/12*VLOOKUP(_xlfn.NUMBERVALUE($E44),Accounts!$A$4:$B$9,2,TRUE),0)))</f>
        <v/>
      </c>
      <c r="P44" s="27" t="str">
        <f>IF(AND('Budget Adjustment'!$I59="",'Budget Adjustment'!$J59=""),"",IF('Budget Adjustment'!$H59=P$5,('Budget Adjustment'!$I59-'Budget Adjustment'!$J59)*VLOOKUP(_xlfn.NUMBERVALUE($E44),Accounts!$A$4:$B$9,2,TRUE),IF('Budget Adjustment'!$H59=Dimensions!$E$5,('Budget Adjustment'!$I59-'Budget Adjustment'!$J59)/12*VLOOKUP(_xlfn.NUMBERVALUE($E44),Accounts!$A$4:$B$9,2,TRUE),0)))</f>
        <v/>
      </c>
      <c r="Q44" s="27" t="str">
        <f>IF(AND('Budget Adjustment'!$I59="",'Budget Adjustment'!$J59=""),"",IF('Budget Adjustment'!$H59=Q$5,('Budget Adjustment'!$I59-'Budget Adjustment'!$J59)*VLOOKUP(_xlfn.NUMBERVALUE($E44),Accounts!$A$4:$B$9,2,TRUE),IF('Budget Adjustment'!$H59=Dimensions!$E$5,('Budget Adjustment'!$I59-'Budget Adjustment'!$J59)/12*VLOOKUP(_xlfn.NUMBERVALUE($E44),Accounts!$A$4:$B$9,2,TRUE),0)))</f>
        <v/>
      </c>
      <c r="R44" s="27" t="str">
        <f>IF(AND('Budget Adjustment'!$I59="",'Budget Adjustment'!$J59=""),"",IF('Budget Adjustment'!$H59=R$5,('Budget Adjustment'!$I59-'Budget Adjustment'!$J59)*VLOOKUP(_xlfn.NUMBERVALUE($E44),Accounts!$A$4:$B$9,2,TRUE),IF('Budget Adjustment'!$H59=Dimensions!$E$5,('Budget Adjustment'!$I59-'Budget Adjustment'!$J59)/12*VLOOKUP(_xlfn.NUMBERVALUE($E44),Accounts!$A$4:$B$9,2,TRUE),0)))</f>
        <v/>
      </c>
      <c r="S44" s="27" t="str">
        <f>IF(AND('Budget Adjustment'!$I59="",'Budget Adjustment'!$J59=""),"",IF('Budget Adjustment'!$H59=S$5,('Budget Adjustment'!$I59-'Budget Adjustment'!$J59)*VLOOKUP(_xlfn.NUMBERVALUE($E44),Accounts!$A$4:$B$9,2,TRUE),IF('Budget Adjustment'!$H59=Dimensions!$E$5,('Budget Adjustment'!$I59-'Budget Adjustment'!$J59)/12*VLOOKUP(_xlfn.NUMBERVALUE($E44),Accounts!$A$4:$B$9,2,TRUE),0)))</f>
        <v/>
      </c>
      <c r="T44" s="27" t="str">
        <f>IF(AND('Budget Adjustment'!$I59="",'Budget Adjustment'!$J59=""),"",IF('Budget Adjustment'!$H59=T$5,('Budget Adjustment'!$I59-'Budget Adjustment'!$J59)*VLOOKUP(_xlfn.NUMBERVALUE($E44),Accounts!$A$4:$B$9,2,TRUE),IF('Budget Adjustment'!$H59=Dimensions!$E$5,('Budget Adjustment'!$I59-'Budget Adjustment'!$J59)/12*VLOOKUP(_xlfn.NUMBERVALUE($E44),Accounts!$A$4:$B$9,2,TRUE),0)))</f>
        <v/>
      </c>
    </row>
    <row r="45" spans="1:20" x14ac:dyDescent="0.35">
      <c r="A45" s="27" t="str">
        <f>IF('Budget Adjustment'!B60="","",CONCATENATE(Dimensions!F$2,LEFT('Budget Adjustment'!B60,2)))</f>
        <v/>
      </c>
      <c r="B45" s="27" t="str">
        <f>IF('Budget Adjustment'!C60="","",CONCATENATE(Dimensions!G$2,LEFT('Budget Adjustment'!C60,4)))</f>
        <v/>
      </c>
      <c r="C45" s="27" t="str">
        <f>IF('Budget Adjustment'!D60="","",CONCATENATE(Dimensions!H$2,LEFT('Budget Adjustment'!D60,5)))</f>
        <v/>
      </c>
      <c r="D45" s="27" t="str">
        <f>IF('Budget Adjustment'!E60="","",CONCATENATE(Dimensions!I$2,LEFT('Budget Adjustment'!E60,6)))</f>
        <v/>
      </c>
      <c r="E45" s="27" t="str">
        <f>IF('Budget Adjustment'!F60="","",LEFT('Budget Adjustment'!F60,5))</f>
        <v/>
      </c>
      <c r="F45" s="27" t="str">
        <f>IF('Budget Adjustment'!G60="","",CONCATENATE(Dimensions!K$2,LEFT('Budget Adjustment'!G60,3)))</f>
        <v/>
      </c>
      <c r="G45" s="27" t="str">
        <f>IF('Budget Adjustment'!B60="","","Upload Line Item")</f>
        <v/>
      </c>
      <c r="H45" s="27" t="str">
        <f>IF('Budget Adjustment'!B60="","",CONCATENATE('Budget Adjustment'!$C$5," (",'Budget Adjustment'!$I$5,"): ",'Budget Adjustment'!K60))</f>
        <v/>
      </c>
      <c r="I45" s="27" t="str">
        <f>IF(AND('Budget Adjustment'!$I60="",'Budget Adjustment'!$J60=""),"",IF('Budget Adjustment'!$H60=I$5,('Budget Adjustment'!$I60-'Budget Adjustment'!$J60)*VLOOKUP(_xlfn.NUMBERVALUE($E45),Accounts!$A$4:$B$9,2,TRUE),IF('Budget Adjustment'!$H60=Dimensions!$E$5,('Budget Adjustment'!$I60-'Budget Adjustment'!$J60)/12*VLOOKUP(_xlfn.NUMBERVALUE($E45),Accounts!$A$4:$B$9,2,TRUE),0)))</f>
        <v/>
      </c>
      <c r="J45" s="27" t="str">
        <f>IF(AND('Budget Adjustment'!$I60="",'Budget Adjustment'!$J60=""),"",IF('Budget Adjustment'!$H60=J$5,('Budget Adjustment'!$I60-'Budget Adjustment'!$J60)*VLOOKUP(_xlfn.NUMBERVALUE($E45),Accounts!$A$4:$B$9,2,TRUE),IF('Budget Adjustment'!$H60=Dimensions!$E$5,('Budget Adjustment'!$I60-'Budget Adjustment'!$J60)/12*VLOOKUP(_xlfn.NUMBERVALUE($E45),Accounts!$A$4:$B$9,2,TRUE),0)))</f>
        <v/>
      </c>
      <c r="K45" s="27" t="str">
        <f>IF(AND('Budget Adjustment'!$I60="",'Budget Adjustment'!$J60=""),"",IF('Budget Adjustment'!$H60=K$5,('Budget Adjustment'!$I60-'Budget Adjustment'!$J60)*VLOOKUP(_xlfn.NUMBERVALUE($E45),Accounts!$A$4:$B$9,2,TRUE),IF('Budget Adjustment'!$H60=Dimensions!$E$5,('Budget Adjustment'!$I60-'Budget Adjustment'!$J60)/12*VLOOKUP(_xlfn.NUMBERVALUE($E45),Accounts!$A$4:$B$9,2,TRUE),0)))</f>
        <v/>
      </c>
      <c r="L45" s="27" t="str">
        <f>IF(AND('Budget Adjustment'!$I60="",'Budget Adjustment'!$J60=""),"",IF('Budget Adjustment'!$H60=L$5,('Budget Adjustment'!$I60-'Budget Adjustment'!$J60)*VLOOKUP(_xlfn.NUMBERVALUE($E45),Accounts!$A$4:$B$9,2,TRUE),IF('Budget Adjustment'!$H60=Dimensions!$E$5,('Budget Adjustment'!$I60-'Budget Adjustment'!$J60)/12*VLOOKUP(_xlfn.NUMBERVALUE($E45),Accounts!$A$4:$B$9,2,TRUE),0)))</f>
        <v/>
      </c>
      <c r="M45" s="27" t="str">
        <f>IF(AND('Budget Adjustment'!$I60="",'Budget Adjustment'!$J60=""),"",IF('Budget Adjustment'!$H60=M$5,('Budget Adjustment'!$I60-'Budget Adjustment'!$J60)*VLOOKUP(_xlfn.NUMBERVALUE($E45),Accounts!$A$4:$B$9,2,TRUE),IF('Budget Adjustment'!$H60=Dimensions!$E$5,('Budget Adjustment'!$I60-'Budget Adjustment'!$J60)/12*VLOOKUP(_xlfn.NUMBERVALUE($E45),Accounts!$A$4:$B$9,2,TRUE),0)))</f>
        <v/>
      </c>
      <c r="N45" s="27" t="str">
        <f>IF(AND('Budget Adjustment'!$I60="",'Budget Adjustment'!$J60=""),"",IF('Budget Adjustment'!$H60=N$5,('Budget Adjustment'!$I60-'Budget Adjustment'!$J60)*VLOOKUP(_xlfn.NUMBERVALUE($E45),Accounts!$A$4:$B$9,2,TRUE),IF('Budget Adjustment'!$H60=Dimensions!$E$5,('Budget Adjustment'!$I60-'Budget Adjustment'!$J60)/12*VLOOKUP(_xlfn.NUMBERVALUE($E45),Accounts!$A$4:$B$9,2,TRUE),0)))</f>
        <v/>
      </c>
      <c r="O45" s="27" t="str">
        <f>IF(AND('Budget Adjustment'!$I60="",'Budget Adjustment'!$J60=""),"",IF('Budget Adjustment'!$H60=O$5,('Budget Adjustment'!$I60-'Budget Adjustment'!$J60)*VLOOKUP(_xlfn.NUMBERVALUE($E45),Accounts!$A$4:$B$9,2,TRUE),IF('Budget Adjustment'!$H60=Dimensions!$E$5,('Budget Adjustment'!$I60-'Budget Adjustment'!$J60)/12*VLOOKUP(_xlfn.NUMBERVALUE($E45),Accounts!$A$4:$B$9,2,TRUE),0)))</f>
        <v/>
      </c>
      <c r="P45" s="27" t="str">
        <f>IF(AND('Budget Adjustment'!$I60="",'Budget Adjustment'!$J60=""),"",IF('Budget Adjustment'!$H60=P$5,('Budget Adjustment'!$I60-'Budget Adjustment'!$J60)*VLOOKUP(_xlfn.NUMBERVALUE($E45),Accounts!$A$4:$B$9,2,TRUE),IF('Budget Adjustment'!$H60=Dimensions!$E$5,('Budget Adjustment'!$I60-'Budget Adjustment'!$J60)/12*VLOOKUP(_xlfn.NUMBERVALUE($E45),Accounts!$A$4:$B$9,2,TRUE),0)))</f>
        <v/>
      </c>
      <c r="Q45" s="27" t="str">
        <f>IF(AND('Budget Adjustment'!$I60="",'Budget Adjustment'!$J60=""),"",IF('Budget Adjustment'!$H60=Q$5,('Budget Adjustment'!$I60-'Budget Adjustment'!$J60)*VLOOKUP(_xlfn.NUMBERVALUE($E45),Accounts!$A$4:$B$9,2,TRUE),IF('Budget Adjustment'!$H60=Dimensions!$E$5,('Budget Adjustment'!$I60-'Budget Adjustment'!$J60)/12*VLOOKUP(_xlfn.NUMBERVALUE($E45),Accounts!$A$4:$B$9,2,TRUE),0)))</f>
        <v/>
      </c>
      <c r="R45" s="27" t="str">
        <f>IF(AND('Budget Adjustment'!$I60="",'Budget Adjustment'!$J60=""),"",IF('Budget Adjustment'!$H60=R$5,('Budget Adjustment'!$I60-'Budget Adjustment'!$J60)*VLOOKUP(_xlfn.NUMBERVALUE($E45),Accounts!$A$4:$B$9,2,TRUE),IF('Budget Adjustment'!$H60=Dimensions!$E$5,('Budget Adjustment'!$I60-'Budget Adjustment'!$J60)/12*VLOOKUP(_xlfn.NUMBERVALUE($E45),Accounts!$A$4:$B$9,2,TRUE),0)))</f>
        <v/>
      </c>
      <c r="S45" s="27" t="str">
        <f>IF(AND('Budget Adjustment'!$I60="",'Budget Adjustment'!$J60=""),"",IF('Budget Adjustment'!$H60=S$5,('Budget Adjustment'!$I60-'Budget Adjustment'!$J60)*VLOOKUP(_xlfn.NUMBERVALUE($E45),Accounts!$A$4:$B$9,2,TRUE),IF('Budget Adjustment'!$H60=Dimensions!$E$5,('Budget Adjustment'!$I60-'Budget Adjustment'!$J60)/12*VLOOKUP(_xlfn.NUMBERVALUE($E45),Accounts!$A$4:$B$9,2,TRUE),0)))</f>
        <v/>
      </c>
      <c r="T45" s="27" t="str">
        <f>IF(AND('Budget Adjustment'!$I60="",'Budget Adjustment'!$J60=""),"",IF('Budget Adjustment'!$H60=T$5,('Budget Adjustment'!$I60-'Budget Adjustment'!$J60)*VLOOKUP(_xlfn.NUMBERVALUE($E45),Accounts!$A$4:$B$9,2,TRUE),IF('Budget Adjustment'!$H60=Dimensions!$E$5,('Budget Adjustment'!$I60-'Budget Adjustment'!$J60)/12*VLOOKUP(_xlfn.NUMBERVALUE($E45),Accounts!$A$4:$B$9,2,TRUE),0)))</f>
        <v/>
      </c>
    </row>
    <row r="46" spans="1:20" x14ac:dyDescent="0.35">
      <c r="A46" s="27" t="str">
        <f>IF('Budget Adjustment'!B61="","",CONCATENATE(Dimensions!F$2,LEFT('Budget Adjustment'!B61,2)))</f>
        <v/>
      </c>
      <c r="B46" s="27" t="str">
        <f>IF('Budget Adjustment'!C61="","",CONCATENATE(Dimensions!G$2,LEFT('Budget Adjustment'!C61,4)))</f>
        <v/>
      </c>
      <c r="C46" s="27" t="str">
        <f>IF('Budget Adjustment'!D61="","",CONCATENATE(Dimensions!H$2,LEFT('Budget Adjustment'!D61,5)))</f>
        <v/>
      </c>
      <c r="D46" s="27" t="str">
        <f>IF('Budget Adjustment'!E61="","",CONCATENATE(Dimensions!I$2,LEFT('Budget Adjustment'!E61,6)))</f>
        <v/>
      </c>
      <c r="E46" s="27" t="str">
        <f>IF('Budget Adjustment'!F61="","",LEFT('Budget Adjustment'!F61,5))</f>
        <v/>
      </c>
      <c r="F46" s="27" t="str">
        <f>IF('Budget Adjustment'!G61="","",CONCATENATE(Dimensions!K$2,LEFT('Budget Adjustment'!G61,3)))</f>
        <v/>
      </c>
      <c r="G46" s="27" t="str">
        <f>IF('Budget Adjustment'!B61="","","Upload Line Item")</f>
        <v/>
      </c>
      <c r="H46" s="27" t="str">
        <f>IF('Budget Adjustment'!B61="","",CONCATENATE('Budget Adjustment'!$C$5," (",'Budget Adjustment'!$I$5,"): ",'Budget Adjustment'!K61))</f>
        <v/>
      </c>
      <c r="I46" s="27" t="str">
        <f>IF(AND('Budget Adjustment'!$I61="",'Budget Adjustment'!$J61=""),"",IF('Budget Adjustment'!$H61=I$5,('Budget Adjustment'!$I61-'Budget Adjustment'!$J61)*VLOOKUP(_xlfn.NUMBERVALUE($E46),Accounts!$A$4:$B$9,2,TRUE),IF('Budget Adjustment'!$H61=Dimensions!$E$5,('Budget Adjustment'!$I61-'Budget Adjustment'!$J61)/12*VLOOKUP(_xlfn.NUMBERVALUE($E46),Accounts!$A$4:$B$9,2,TRUE),0)))</f>
        <v/>
      </c>
      <c r="J46" s="27" t="str">
        <f>IF(AND('Budget Adjustment'!$I61="",'Budget Adjustment'!$J61=""),"",IF('Budget Adjustment'!$H61=J$5,('Budget Adjustment'!$I61-'Budget Adjustment'!$J61)*VLOOKUP(_xlfn.NUMBERVALUE($E46),Accounts!$A$4:$B$9,2,TRUE),IF('Budget Adjustment'!$H61=Dimensions!$E$5,('Budget Adjustment'!$I61-'Budget Adjustment'!$J61)/12*VLOOKUP(_xlfn.NUMBERVALUE($E46),Accounts!$A$4:$B$9,2,TRUE),0)))</f>
        <v/>
      </c>
      <c r="K46" s="27" t="str">
        <f>IF(AND('Budget Adjustment'!$I61="",'Budget Adjustment'!$J61=""),"",IF('Budget Adjustment'!$H61=K$5,('Budget Adjustment'!$I61-'Budget Adjustment'!$J61)*VLOOKUP(_xlfn.NUMBERVALUE($E46),Accounts!$A$4:$B$9,2,TRUE),IF('Budget Adjustment'!$H61=Dimensions!$E$5,('Budget Adjustment'!$I61-'Budget Adjustment'!$J61)/12*VLOOKUP(_xlfn.NUMBERVALUE($E46),Accounts!$A$4:$B$9,2,TRUE),0)))</f>
        <v/>
      </c>
      <c r="L46" s="27" t="str">
        <f>IF(AND('Budget Adjustment'!$I61="",'Budget Adjustment'!$J61=""),"",IF('Budget Adjustment'!$H61=L$5,('Budget Adjustment'!$I61-'Budget Adjustment'!$J61)*VLOOKUP(_xlfn.NUMBERVALUE($E46),Accounts!$A$4:$B$9,2,TRUE),IF('Budget Adjustment'!$H61=Dimensions!$E$5,('Budget Adjustment'!$I61-'Budget Adjustment'!$J61)/12*VLOOKUP(_xlfn.NUMBERVALUE($E46),Accounts!$A$4:$B$9,2,TRUE),0)))</f>
        <v/>
      </c>
      <c r="M46" s="27" t="str">
        <f>IF(AND('Budget Adjustment'!$I61="",'Budget Adjustment'!$J61=""),"",IF('Budget Adjustment'!$H61=M$5,('Budget Adjustment'!$I61-'Budget Adjustment'!$J61)*VLOOKUP(_xlfn.NUMBERVALUE($E46),Accounts!$A$4:$B$9,2,TRUE),IF('Budget Adjustment'!$H61=Dimensions!$E$5,('Budget Adjustment'!$I61-'Budget Adjustment'!$J61)/12*VLOOKUP(_xlfn.NUMBERVALUE($E46),Accounts!$A$4:$B$9,2,TRUE),0)))</f>
        <v/>
      </c>
      <c r="N46" s="27" t="str">
        <f>IF(AND('Budget Adjustment'!$I61="",'Budget Adjustment'!$J61=""),"",IF('Budget Adjustment'!$H61=N$5,('Budget Adjustment'!$I61-'Budget Adjustment'!$J61)*VLOOKUP(_xlfn.NUMBERVALUE($E46),Accounts!$A$4:$B$9,2,TRUE),IF('Budget Adjustment'!$H61=Dimensions!$E$5,('Budget Adjustment'!$I61-'Budget Adjustment'!$J61)/12*VLOOKUP(_xlfn.NUMBERVALUE($E46),Accounts!$A$4:$B$9,2,TRUE),0)))</f>
        <v/>
      </c>
      <c r="O46" s="27" t="str">
        <f>IF(AND('Budget Adjustment'!$I61="",'Budget Adjustment'!$J61=""),"",IF('Budget Adjustment'!$H61=O$5,('Budget Adjustment'!$I61-'Budget Adjustment'!$J61)*VLOOKUP(_xlfn.NUMBERVALUE($E46),Accounts!$A$4:$B$9,2,TRUE),IF('Budget Adjustment'!$H61=Dimensions!$E$5,('Budget Adjustment'!$I61-'Budget Adjustment'!$J61)/12*VLOOKUP(_xlfn.NUMBERVALUE($E46),Accounts!$A$4:$B$9,2,TRUE),0)))</f>
        <v/>
      </c>
      <c r="P46" s="27" t="str">
        <f>IF(AND('Budget Adjustment'!$I61="",'Budget Adjustment'!$J61=""),"",IF('Budget Adjustment'!$H61=P$5,('Budget Adjustment'!$I61-'Budget Adjustment'!$J61)*VLOOKUP(_xlfn.NUMBERVALUE($E46),Accounts!$A$4:$B$9,2,TRUE),IF('Budget Adjustment'!$H61=Dimensions!$E$5,('Budget Adjustment'!$I61-'Budget Adjustment'!$J61)/12*VLOOKUP(_xlfn.NUMBERVALUE($E46),Accounts!$A$4:$B$9,2,TRUE),0)))</f>
        <v/>
      </c>
      <c r="Q46" s="27" t="str">
        <f>IF(AND('Budget Adjustment'!$I61="",'Budget Adjustment'!$J61=""),"",IF('Budget Adjustment'!$H61=Q$5,('Budget Adjustment'!$I61-'Budget Adjustment'!$J61)*VLOOKUP(_xlfn.NUMBERVALUE($E46),Accounts!$A$4:$B$9,2,TRUE),IF('Budget Adjustment'!$H61=Dimensions!$E$5,('Budget Adjustment'!$I61-'Budget Adjustment'!$J61)/12*VLOOKUP(_xlfn.NUMBERVALUE($E46),Accounts!$A$4:$B$9,2,TRUE),0)))</f>
        <v/>
      </c>
      <c r="R46" s="27" t="str">
        <f>IF(AND('Budget Adjustment'!$I61="",'Budget Adjustment'!$J61=""),"",IF('Budget Adjustment'!$H61=R$5,('Budget Adjustment'!$I61-'Budget Adjustment'!$J61)*VLOOKUP(_xlfn.NUMBERVALUE($E46),Accounts!$A$4:$B$9,2,TRUE),IF('Budget Adjustment'!$H61=Dimensions!$E$5,('Budget Adjustment'!$I61-'Budget Adjustment'!$J61)/12*VLOOKUP(_xlfn.NUMBERVALUE($E46),Accounts!$A$4:$B$9,2,TRUE),0)))</f>
        <v/>
      </c>
      <c r="S46" s="27" t="str">
        <f>IF(AND('Budget Adjustment'!$I61="",'Budget Adjustment'!$J61=""),"",IF('Budget Adjustment'!$H61=S$5,('Budget Adjustment'!$I61-'Budget Adjustment'!$J61)*VLOOKUP(_xlfn.NUMBERVALUE($E46),Accounts!$A$4:$B$9,2,TRUE),IF('Budget Adjustment'!$H61=Dimensions!$E$5,('Budget Adjustment'!$I61-'Budget Adjustment'!$J61)/12*VLOOKUP(_xlfn.NUMBERVALUE($E46),Accounts!$A$4:$B$9,2,TRUE),0)))</f>
        <v/>
      </c>
      <c r="T46" s="27" t="str">
        <f>IF(AND('Budget Adjustment'!$I61="",'Budget Adjustment'!$J61=""),"",IF('Budget Adjustment'!$H61=T$5,('Budget Adjustment'!$I61-'Budget Adjustment'!$J61)*VLOOKUP(_xlfn.NUMBERVALUE($E46),Accounts!$A$4:$B$9,2,TRUE),IF('Budget Adjustment'!$H61=Dimensions!$E$5,('Budget Adjustment'!$I61-'Budget Adjustment'!$J61)/12*VLOOKUP(_xlfn.NUMBERVALUE($E46),Accounts!$A$4:$B$9,2,TRUE),0)))</f>
        <v/>
      </c>
    </row>
    <row r="47" spans="1:20" x14ac:dyDescent="0.35">
      <c r="A47" s="27" t="str">
        <f>IF('Budget Adjustment'!B62="","",CONCATENATE(Dimensions!F$2,LEFT('Budget Adjustment'!B62,2)))</f>
        <v/>
      </c>
      <c r="B47" s="27" t="str">
        <f>IF('Budget Adjustment'!C62="","",CONCATENATE(Dimensions!G$2,LEFT('Budget Adjustment'!C62,4)))</f>
        <v/>
      </c>
      <c r="C47" s="27" t="str">
        <f>IF('Budget Adjustment'!D62="","",CONCATENATE(Dimensions!H$2,LEFT('Budget Adjustment'!D62,5)))</f>
        <v/>
      </c>
      <c r="D47" s="27" t="str">
        <f>IF('Budget Adjustment'!E62="","",CONCATENATE(Dimensions!I$2,LEFT('Budget Adjustment'!E62,6)))</f>
        <v/>
      </c>
      <c r="E47" s="27" t="str">
        <f>IF('Budget Adjustment'!F62="","",LEFT('Budget Adjustment'!F62,5))</f>
        <v/>
      </c>
      <c r="F47" s="27" t="str">
        <f>IF('Budget Adjustment'!G62="","",CONCATENATE(Dimensions!K$2,LEFT('Budget Adjustment'!G62,3)))</f>
        <v/>
      </c>
      <c r="G47" s="27" t="str">
        <f>IF('Budget Adjustment'!B62="","","Upload Line Item")</f>
        <v/>
      </c>
      <c r="H47" s="27" t="str">
        <f>IF('Budget Adjustment'!B62="","",CONCATENATE('Budget Adjustment'!$C$5," (",'Budget Adjustment'!$I$5,"): ",'Budget Adjustment'!K62))</f>
        <v/>
      </c>
      <c r="I47" s="27" t="str">
        <f>IF(AND('Budget Adjustment'!$I62="",'Budget Adjustment'!$J62=""),"",IF('Budget Adjustment'!$H62=I$5,('Budget Adjustment'!$I62-'Budget Adjustment'!$J62)*VLOOKUP(_xlfn.NUMBERVALUE($E47),Accounts!$A$4:$B$9,2,TRUE),IF('Budget Adjustment'!$H62=Dimensions!$E$5,('Budget Adjustment'!$I62-'Budget Adjustment'!$J62)/12*VLOOKUP(_xlfn.NUMBERVALUE($E47),Accounts!$A$4:$B$9,2,TRUE),0)))</f>
        <v/>
      </c>
      <c r="J47" s="27" t="str">
        <f>IF(AND('Budget Adjustment'!$I62="",'Budget Adjustment'!$J62=""),"",IF('Budget Adjustment'!$H62=J$5,('Budget Adjustment'!$I62-'Budget Adjustment'!$J62)*VLOOKUP(_xlfn.NUMBERVALUE($E47),Accounts!$A$4:$B$9,2,TRUE),IF('Budget Adjustment'!$H62=Dimensions!$E$5,('Budget Adjustment'!$I62-'Budget Adjustment'!$J62)/12*VLOOKUP(_xlfn.NUMBERVALUE($E47),Accounts!$A$4:$B$9,2,TRUE),0)))</f>
        <v/>
      </c>
      <c r="K47" s="27" t="str">
        <f>IF(AND('Budget Adjustment'!$I62="",'Budget Adjustment'!$J62=""),"",IF('Budget Adjustment'!$H62=K$5,('Budget Adjustment'!$I62-'Budget Adjustment'!$J62)*VLOOKUP(_xlfn.NUMBERVALUE($E47),Accounts!$A$4:$B$9,2,TRUE),IF('Budget Adjustment'!$H62=Dimensions!$E$5,('Budget Adjustment'!$I62-'Budget Adjustment'!$J62)/12*VLOOKUP(_xlfn.NUMBERVALUE($E47),Accounts!$A$4:$B$9,2,TRUE),0)))</f>
        <v/>
      </c>
      <c r="L47" s="27" t="str">
        <f>IF(AND('Budget Adjustment'!$I62="",'Budget Adjustment'!$J62=""),"",IF('Budget Adjustment'!$H62=L$5,('Budget Adjustment'!$I62-'Budget Adjustment'!$J62)*VLOOKUP(_xlfn.NUMBERVALUE($E47),Accounts!$A$4:$B$9,2,TRUE),IF('Budget Adjustment'!$H62=Dimensions!$E$5,('Budget Adjustment'!$I62-'Budget Adjustment'!$J62)/12*VLOOKUP(_xlfn.NUMBERVALUE($E47),Accounts!$A$4:$B$9,2,TRUE),0)))</f>
        <v/>
      </c>
      <c r="M47" s="27" t="str">
        <f>IF(AND('Budget Adjustment'!$I62="",'Budget Adjustment'!$J62=""),"",IF('Budget Adjustment'!$H62=M$5,('Budget Adjustment'!$I62-'Budget Adjustment'!$J62)*VLOOKUP(_xlfn.NUMBERVALUE($E47),Accounts!$A$4:$B$9,2,TRUE),IF('Budget Adjustment'!$H62=Dimensions!$E$5,('Budget Adjustment'!$I62-'Budget Adjustment'!$J62)/12*VLOOKUP(_xlfn.NUMBERVALUE($E47),Accounts!$A$4:$B$9,2,TRUE),0)))</f>
        <v/>
      </c>
      <c r="N47" s="27" t="str">
        <f>IF(AND('Budget Adjustment'!$I62="",'Budget Adjustment'!$J62=""),"",IF('Budget Adjustment'!$H62=N$5,('Budget Adjustment'!$I62-'Budget Adjustment'!$J62)*VLOOKUP(_xlfn.NUMBERVALUE($E47),Accounts!$A$4:$B$9,2,TRUE),IF('Budget Adjustment'!$H62=Dimensions!$E$5,('Budget Adjustment'!$I62-'Budget Adjustment'!$J62)/12*VLOOKUP(_xlfn.NUMBERVALUE($E47),Accounts!$A$4:$B$9,2,TRUE),0)))</f>
        <v/>
      </c>
      <c r="O47" s="27" t="str">
        <f>IF(AND('Budget Adjustment'!$I62="",'Budget Adjustment'!$J62=""),"",IF('Budget Adjustment'!$H62=O$5,('Budget Adjustment'!$I62-'Budget Adjustment'!$J62)*VLOOKUP(_xlfn.NUMBERVALUE($E47),Accounts!$A$4:$B$9,2,TRUE),IF('Budget Adjustment'!$H62=Dimensions!$E$5,('Budget Adjustment'!$I62-'Budget Adjustment'!$J62)/12*VLOOKUP(_xlfn.NUMBERVALUE($E47),Accounts!$A$4:$B$9,2,TRUE),0)))</f>
        <v/>
      </c>
      <c r="P47" s="27" t="str">
        <f>IF(AND('Budget Adjustment'!$I62="",'Budget Adjustment'!$J62=""),"",IF('Budget Adjustment'!$H62=P$5,('Budget Adjustment'!$I62-'Budget Adjustment'!$J62)*VLOOKUP(_xlfn.NUMBERVALUE($E47),Accounts!$A$4:$B$9,2,TRUE),IF('Budget Adjustment'!$H62=Dimensions!$E$5,('Budget Adjustment'!$I62-'Budget Adjustment'!$J62)/12*VLOOKUP(_xlfn.NUMBERVALUE($E47),Accounts!$A$4:$B$9,2,TRUE),0)))</f>
        <v/>
      </c>
      <c r="Q47" s="27" t="str">
        <f>IF(AND('Budget Adjustment'!$I62="",'Budget Adjustment'!$J62=""),"",IF('Budget Adjustment'!$H62=Q$5,('Budget Adjustment'!$I62-'Budget Adjustment'!$J62)*VLOOKUP(_xlfn.NUMBERVALUE($E47),Accounts!$A$4:$B$9,2,TRUE),IF('Budget Adjustment'!$H62=Dimensions!$E$5,('Budget Adjustment'!$I62-'Budget Adjustment'!$J62)/12*VLOOKUP(_xlfn.NUMBERVALUE($E47),Accounts!$A$4:$B$9,2,TRUE),0)))</f>
        <v/>
      </c>
      <c r="R47" s="27" t="str">
        <f>IF(AND('Budget Adjustment'!$I62="",'Budget Adjustment'!$J62=""),"",IF('Budget Adjustment'!$H62=R$5,('Budget Adjustment'!$I62-'Budget Adjustment'!$J62)*VLOOKUP(_xlfn.NUMBERVALUE($E47),Accounts!$A$4:$B$9,2,TRUE),IF('Budget Adjustment'!$H62=Dimensions!$E$5,('Budget Adjustment'!$I62-'Budget Adjustment'!$J62)/12*VLOOKUP(_xlfn.NUMBERVALUE($E47),Accounts!$A$4:$B$9,2,TRUE),0)))</f>
        <v/>
      </c>
      <c r="S47" s="27" t="str">
        <f>IF(AND('Budget Adjustment'!$I62="",'Budget Adjustment'!$J62=""),"",IF('Budget Adjustment'!$H62=S$5,('Budget Adjustment'!$I62-'Budget Adjustment'!$J62)*VLOOKUP(_xlfn.NUMBERVALUE($E47),Accounts!$A$4:$B$9,2,TRUE),IF('Budget Adjustment'!$H62=Dimensions!$E$5,('Budget Adjustment'!$I62-'Budget Adjustment'!$J62)/12*VLOOKUP(_xlfn.NUMBERVALUE($E47),Accounts!$A$4:$B$9,2,TRUE),0)))</f>
        <v/>
      </c>
      <c r="T47" s="27" t="str">
        <f>IF(AND('Budget Adjustment'!$I62="",'Budget Adjustment'!$J62=""),"",IF('Budget Adjustment'!$H62=T$5,('Budget Adjustment'!$I62-'Budget Adjustment'!$J62)*VLOOKUP(_xlfn.NUMBERVALUE($E47),Accounts!$A$4:$B$9,2,TRUE),IF('Budget Adjustment'!$H62=Dimensions!$E$5,('Budget Adjustment'!$I62-'Budget Adjustment'!$J62)/12*VLOOKUP(_xlfn.NUMBERVALUE($E47),Accounts!$A$4:$B$9,2,TRUE),0)))</f>
        <v/>
      </c>
    </row>
    <row r="48" spans="1:20" x14ac:dyDescent="0.35">
      <c r="A48" s="27" t="str">
        <f>IF('Budget Adjustment'!B63="","",CONCATENATE(Dimensions!F$2,LEFT('Budget Adjustment'!B63,2)))</f>
        <v/>
      </c>
      <c r="B48" s="27" t="str">
        <f>IF('Budget Adjustment'!C63="","",CONCATENATE(Dimensions!G$2,LEFT('Budget Adjustment'!C63,4)))</f>
        <v/>
      </c>
      <c r="C48" s="27" t="str">
        <f>IF('Budget Adjustment'!D63="","",CONCATENATE(Dimensions!H$2,LEFT('Budget Adjustment'!D63,5)))</f>
        <v/>
      </c>
      <c r="D48" s="27" t="str">
        <f>IF('Budget Adjustment'!E63="","",CONCATENATE(Dimensions!I$2,LEFT('Budget Adjustment'!E63,6)))</f>
        <v/>
      </c>
      <c r="E48" s="27" t="str">
        <f>IF('Budget Adjustment'!F63="","",LEFT('Budget Adjustment'!F63,5))</f>
        <v/>
      </c>
      <c r="F48" s="27" t="str">
        <f>IF('Budget Adjustment'!G63="","",CONCATENATE(Dimensions!K$2,LEFT('Budget Adjustment'!G63,3)))</f>
        <v/>
      </c>
      <c r="G48" s="27" t="str">
        <f>IF('Budget Adjustment'!B63="","","Upload Line Item")</f>
        <v/>
      </c>
      <c r="H48" s="27" t="str">
        <f>IF('Budget Adjustment'!B63="","",CONCATENATE('Budget Adjustment'!$C$5," (",'Budget Adjustment'!$I$5,"): ",'Budget Adjustment'!K63))</f>
        <v/>
      </c>
      <c r="I48" s="27" t="str">
        <f>IF(AND('Budget Adjustment'!$I63="",'Budget Adjustment'!$J63=""),"",IF('Budget Adjustment'!$H63=I$5,('Budget Adjustment'!$I63-'Budget Adjustment'!$J63)*VLOOKUP(_xlfn.NUMBERVALUE($E48),Accounts!$A$4:$B$9,2,TRUE),IF('Budget Adjustment'!$H63=Dimensions!$E$5,('Budget Adjustment'!$I63-'Budget Adjustment'!$J63)/12*VLOOKUP(_xlfn.NUMBERVALUE($E48),Accounts!$A$4:$B$9,2,TRUE),0)))</f>
        <v/>
      </c>
      <c r="J48" s="27" t="str">
        <f>IF(AND('Budget Adjustment'!$I63="",'Budget Adjustment'!$J63=""),"",IF('Budget Adjustment'!$H63=J$5,('Budget Adjustment'!$I63-'Budget Adjustment'!$J63)*VLOOKUP(_xlfn.NUMBERVALUE($E48),Accounts!$A$4:$B$9,2,TRUE),IF('Budget Adjustment'!$H63=Dimensions!$E$5,('Budget Adjustment'!$I63-'Budget Adjustment'!$J63)/12*VLOOKUP(_xlfn.NUMBERVALUE($E48),Accounts!$A$4:$B$9,2,TRUE),0)))</f>
        <v/>
      </c>
      <c r="K48" s="27" t="str">
        <f>IF(AND('Budget Adjustment'!$I63="",'Budget Adjustment'!$J63=""),"",IF('Budget Adjustment'!$H63=K$5,('Budget Adjustment'!$I63-'Budget Adjustment'!$J63)*VLOOKUP(_xlfn.NUMBERVALUE($E48),Accounts!$A$4:$B$9,2,TRUE),IF('Budget Adjustment'!$H63=Dimensions!$E$5,('Budget Adjustment'!$I63-'Budget Adjustment'!$J63)/12*VLOOKUP(_xlfn.NUMBERVALUE($E48),Accounts!$A$4:$B$9,2,TRUE),0)))</f>
        <v/>
      </c>
      <c r="L48" s="27" t="str">
        <f>IF(AND('Budget Adjustment'!$I63="",'Budget Adjustment'!$J63=""),"",IF('Budget Adjustment'!$H63=L$5,('Budget Adjustment'!$I63-'Budget Adjustment'!$J63)*VLOOKUP(_xlfn.NUMBERVALUE($E48),Accounts!$A$4:$B$9,2,TRUE),IF('Budget Adjustment'!$H63=Dimensions!$E$5,('Budget Adjustment'!$I63-'Budget Adjustment'!$J63)/12*VLOOKUP(_xlfn.NUMBERVALUE($E48),Accounts!$A$4:$B$9,2,TRUE),0)))</f>
        <v/>
      </c>
      <c r="M48" s="27" t="str">
        <f>IF(AND('Budget Adjustment'!$I63="",'Budget Adjustment'!$J63=""),"",IF('Budget Adjustment'!$H63=M$5,('Budget Adjustment'!$I63-'Budget Adjustment'!$J63)*VLOOKUP(_xlfn.NUMBERVALUE($E48),Accounts!$A$4:$B$9,2,TRUE),IF('Budget Adjustment'!$H63=Dimensions!$E$5,('Budget Adjustment'!$I63-'Budget Adjustment'!$J63)/12*VLOOKUP(_xlfn.NUMBERVALUE($E48),Accounts!$A$4:$B$9,2,TRUE),0)))</f>
        <v/>
      </c>
      <c r="N48" s="27" t="str">
        <f>IF(AND('Budget Adjustment'!$I63="",'Budget Adjustment'!$J63=""),"",IF('Budget Adjustment'!$H63=N$5,('Budget Adjustment'!$I63-'Budget Adjustment'!$J63)*VLOOKUP(_xlfn.NUMBERVALUE($E48),Accounts!$A$4:$B$9,2,TRUE),IF('Budget Adjustment'!$H63=Dimensions!$E$5,('Budget Adjustment'!$I63-'Budget Adjustment'!$J63)/12*VLOOKUP(_xlfn.NUMBERVALUE($E48),Accounts!$A$4:$B$9,2,TRUE),0)))</f>
        <v/>
      </c>
      <c r="O48" s="27" t="str">
        <f>IF(AND('Budget Adjustment'!$I63="",'Budget Adjustment'!$J63=""),"",IF('Budget Adjustment'!$H63=O$5,('Budget Adjustment'!$I63-'Budget Adjustment'!$J63)*VLOOKUP(_xlfn.NUMBERVALUE($E48),Accounts!$A$4:$B$9,2,TRUE),IF('Budget Adjustment'!$H63=Dimensions!$E$5,('Budget Adjustment'!$I63-'Budget Adjustment'!$J63)/12*VLOOKUP(_xlfn.NUMBERVALUE($E48),Accounts!$A$4:$B$9,2,TRUE),0)))</f>
        <v/>
      </c>
      <c r="P48" s="27" t="str">
        <f>IF(AND('Budget Adjustment'!$I63="",'Budget Adjustment'!$J63=""),"",IF('Budget Adjustment'!$H63=P$5,('Budget Adjustment'!$I63-'Budget Adjustment'!$J63)*VLOOKUP(_xlfn.NUMBERVALUE($E48),Accounts!$A$4:$B$9,2,TRUE),IF('Budget Adjustment'!$H63=Dimensions!$E$5,('Budget Adjustment'!$I63-'Budget Adjustment'!$J63)/12*VLOOKUP(_xlfn.NUMBERVALUE($E48),Accounts!$A$4:$B$9,2,TRUE),0)))</f>
        <v/>
      </c>
      <c r="Q48" s="27" t="str">
        <f>IF(AND('Budget Adjustment'!$I63="",'Budget Adjustment'!$J63=""),"",IF('Budget Adjustment'!$H63=Q$5,('Budget Adjustment'!$I63-'Budget Adjustment'!$J63)*VLOOKUP(_xlfn.NUMBERVALUE($E48),Accounts!$A$4:$B$9,2,TRUE),IF('Budget Adjustment'!$H63=Dimensions!$E$5,('Budget Adjustment'!$I63-'Budget Adjustment'!$J63)/12*VLOOKUP(_xlfn.NUMBERVALUE($E48),Accounts!$A$4:$B$9,2,TRUE),0)))</f>
        <v/>
      </c>
      <c r="R48" s="27" t="str">
        <f>IF(AND('Budget Adjustment'!$I63="",'Budget Adjustment'!$J63=""),"",IF('Budget Adjustment'!$H63=R$5,('Budget Adjustment'!$I63-'Budget Adjustment'!$J63)*VLOOKUP(_xlfn.NUMBERVALUE($E48),Accounts!$A$4:$B$9,2,TRUE),IF('Budget Adjustment'!$H63=Dimensions!$E$5,('Budget Adjustment'!$I63-'Budget Adjustment'!$J63)/12*VLOOKUP(_xlfn.NUMBERVALUE($E48),Accounts!$A$4:$B$9,2,TRUE),0)))</f>
        <v/>
      </c>
      <c r="S48" s="27" t="str">
        <f>IF(AND('Budget Adjustment'!$I63="",'Budget Adjustment'!$J63=""),"",IF('Budget Adjustment'!$H63=S$5,('Budget Adjustment'!$I63-'Budget Adjustment'!$J63)*VLOOKUP(_xlfn.NUMBERVALUE($E48),Accounts!$A$4:$B$9,2,TRUE),IF('Budget Adjustment'!$H63=Dimensions!$E$5,('Budget Adjustment'!$I63-'Budget Adjustment'!$J63)/12*VLOOKUP(_xlfn.NUMBERVALUE($E48),Accounts!$A$4:$B$9,2,TRUE),0)))</f>
        <v/>
      </c>
      <c r="T48" s="27" t="str">
        <f>IF(AND('Budget Adjustment'!$I63="",'Budget Adjustment'!$J63=""),"",IF('Budget Adjustment'!$H63=T$5,('Budget Adjustment'!$I63-'Budget Adjustment'!$J63)*VLOOKUP(_xlfn.NUMBERVALUE($E48),Accounts!$A$4:$B$9,2,TRUE),IF('Budget Adjustment'!$H63=Dimensions!$E$5,('Budget Adjustment'!$I63-'Budget Adjustment'!$J63)/12*VLOOKUP(_xlfn.NUMBERVALUE($E48),Accounts!$A$4:$B$9,2,TRUE),0)))</f>
        <v/>
      </c>
    </row>
    <row r="49" spans="1:20" x14ac:dyDescent="0.35">
      <c r="A49" s="27" t="str">
        <f>IF('Budget Adjustment'!B64="","",CONCATENATE(Dimensions!F$2,LEFT('Budget Adjustment'!B64,2)))</f>
        <v/>
      </c>
      <c r="B49" s="27" t="str">
        <f>IF('Budget Adjustment'!C64="","",CONCATENATE(Dimensions!G$2,LEFT('Budget Adjustment'!C64,4)))</f>
        <v/>
      </c>
      <c r="C49" s="27" t="str">
        <f>IF('Budget Adjustment'!D64="","",CONCATENATE(Dimensions!H$2,LEFT('Budget Adjustment'!D64,5)))</f>
        <v/>
      </c>
      <c r="D49" s="27" t="str">
        <f>IF('Budget Adjustment'!E64="","",CONCATENATE(Dimensions!I$2,LEFT('Budget Adjustment'!E64,6)))</f>
        <v/>
      </c>
      <c r="E49" s="27" t="str">
        <f>IF('Budget Adjustment'!F64="","",LEFT('Budget Adjustment'!F64,5))</f>
        <v/>
      </c>
      <c r="F49" s="27" t="str">
        <f>IF('Budget Adjustment'!G64="","",CONCATENATE(Dimensions!K$2,LEFT('Budget Adjustment'!G64,3)))</f>
        <v/>
      </c>
      <c r="G49" s="27" t="str">
        <f>IF('Budget Adjustment'!B64="","","Upload Line Item")</f>
        <v/>
      </c>
      <c r="H49" s="27" t="str">
        <f>IF('Budget Adjustment'!B64="","",CONCATENATE('Budget Adjustment'!$C$5," (",'Budget Adjustment'!$I$5,"): ",'Budget Adjustment'!K64))</f>
        <v/>
      </c>
      <c r="I49" s="27" t="str">
        <f>IF(AND('Budget Adjustment'!$I64="",'Budget Adjustment'!$J64=""),"",IF('Budget Adjustment'!$H64=I$5,('Budget Adjustment'!$I64-'Budget Adjustment'!$J64)*VLOOKUP(_xlfn.NUMBERVALUE($E49),Accounts!$A$4:$B$9,2,TRUE),IF('Budget Adjustment'!$H64=Dimensions!$E$5,('Budget Adjustment'!$I64-'Budget Adjustment'!$J64)/12*VLOOKUP(_xlfn.NUMBERVALUE($E49),Accounts!$A$4:$B$9,2,TRUE),0)))</f>
        <v/>
      </c>
      <c r="J49" s="27" t="str">
        <f>IF(AND('Budget Adjustment'!$I64="",'Budget Adjustment'!$J64=""),"",IF('Budget Adjustment'!$H64=J$5,('Budget Adjustment'!$I64-'Budget Adjustment'!$J64)*VLOOKUP(_xlfn.NUMBERVALUE($E49),Accounts!$A$4:$B$9,2,TRUE),IF('Budget Adjustment'!$H64=Dimensions!$E$5,('Budget Adjustment'!$I64-'Budget Adjustment'!$J64)/12*VLOOKUP(_xlfn.NUMBERVALUE($E49),Accounts!$A$4:$B$9,2,TRUE),0)))</f>
        <v/>
      </c>
      <c r="K49" s="27" t="str">
        <f>IF(AND('Budget Adjustment'!$I64="",'Budget Adjustment'!$J64=""),"",IF('Budget Adjustment'!$H64=K$5,('Budget Adjustment'!$I64-'Budget Adjustment'!$J64)*VLOOKUP(_xlfn.NUMBERVALUE($E49),Accounts!$A$4:$B$9,2,TRUE),IF('Budget Adjustment'!$H64=Dimensions!$E$5,('Budget Adjustment'!$I64-'Budget Adjustment'!$J64)/12*VLOOKUP(_xlfn.NUMBERVALUE($E49),Accounts!$A$4:$B$9,2,TRUE),0)))</f>
        <v/>
      </c>
      <c r="L49" s="27" t="str">
        <f>IF(AND('Budget Adjustment'!$I64="",'Budget Adjustment'!$J64=""),"",IF('Budget Adjustment'!$H64=L$5,('Budget Adjustment'!$I64-'Budget Adjustment'!$J64)*VLOOKUP(_xlfn.NUMBERVALUE($E49),Accounts!$A$4:$B$9,2,TRUE),IF('Budget Adjustment'!$H64=Dimensions!$E$5,('Budget Adjustment'!$I64-'Budget Adjustment'!$J64)/12*VLOOKUP(_xlfn.NUMBERVALUE($E49),Accounts!$A$4:$B$9,2,TRUE),0)))</f>
        <v/>
      </c>
      <c r="M49" s="27" t="str">
        <f>IF(AND('Budget Adjustment'!$I64="",'Budget Adjustment'!$J64=""),"",IF('Budget Adjustment'!$H64=M$5,('Budget Adjustment'!$I64-'Budget Adjustment'!$J64)*VLOOKUP(_xlfn.NUMBERVALUE($E49),Accounts!$A$4:$B$9,2,TRUE),IF('Budget Adjustment'!$H64=Dimensions!$E$5,('Budget Adjustment'!$I64-'Budget Adjustment'!$J64)/12*VLOOKUP(_xlfn.NUMBERVALUE($E49),Accounts!$A$4:$B$9,2,TRUE),0)))</f>
        <v/>
      </c>
      <c r="N49" s="27" t="str">
        <f>IF(AND('Budget Adjustment'!$I64="",'Budget Adjustment'!$J64=""),"",IF('Budget Adjustment'!$H64=N$5,('Budget Adjustment'!$I64-'Budget Adjustment'!$J64)*VLOOKUP(_xlfn.NUMBERVALUE($E49),Accounts!$A$4:$B$9,2,TRUE),IF('Budget Adjustment'!$H64=Dimensions!$E$5,('Budget Adjustment'!$I64-'Budget Adjustment'!$J64)/12*VLOOKUP(_xlfn.NUMBERVALUE($E49),Accounts!$A$4:$B$9,2,TRUE),0)))</f>
        <v/>
      </c>
      <c r="O49" s="27" t="str">
        <f>IF(AND('Budget Adjustment'!$I64="",'Budget Adjustment'!$J64=""),"",IF('Budget Adjustment'!$H64=O$5,('Budget Adjustment'!$I64-'Budget Adjustment'!$J64)*VLOOKUP(_xlfn.NUMBERVALUE($E49),Accounts!$A$4:$B$9,2,TRUE),IF('Budget Adjustment'!$H64=Dimensions!$E$5,('Budget Adjustment'!$I64-'Budget Adjustment'!$J64)/12*VLOOKUP(_xlfn.NUMBERVALUE($E49),Accounts!$A$4:$B$9,2,TRUE),0)))</f>
        <v/>
      </c>
      <c r="P49" s="27" t="str">
        <f>IF(AND('Budget Adjustment'!$I64="",'Budget Adjustment'!$J64=""),"",IF('Budget Adjustment'!$H64=P$5,('Budget Adjustment'!$I64-'Budget Adjustment'!$J64)*VLOOKUP(_xlfn.NUMBERVALUE($E49),Accounts!$A$4:$B$9,2,TRUE),IF('Budget Adjustment'!$H64=Dimensions!$E$5,('Budget Adjustment'!$I64-'Budget Adjustment'!$J64)/12*VLOOKUP(_xlfn.NUMBERVALUE($E49),Accounts!$A$4:$B$9,2,TRUE),0)))</f>
        <v/>
      </c>
      <c r="Q49" s="27" t="str">
        <f>IF(AND('Budget Adjustment'!$I64="",'Budget Adjustment'!$J64=""),"",IF('Budget Adjustment'!$H64=Q$5,('Budget Adjustment'!$I64-'Budget Adjustment'!$J64)*VLOOKUP(_xlfn.NUMBERVALUE($E49),Accounts!$A$4:$B$9,2,TRUE),IF('Budget Adjustment'!$H64=Dimensions!$E$5,('Budget Adjustment'!$I64-'Budget Adjustment'!$J64)/12*VLOOKUP(_xlfn.NUMBERVALUE($E49),Accounts!$A$4:$B$9,2,TRUE),0)))</f>
        <v/>
      </c>
      <c r="R49" s="27" t="str">
        <f>IF(AND('Budget Adjustment'!$I64="",'Budget Adjustment'!$J64=""),"",IF('Budget Adjustment'!$H64=R$5,('Budget Adjustment'!$I64-'Budget Adjustment'!$J64)*VLOOKUP(_xlfn.NUMBERVALUE($E49),Accounts!$A$4:$B$9,2,TRUE),IF('Budget Adjustment'!$H64=Dimensions!$E$5,('Budget Adjustment'!$I64-'Budget Adjustment'!$J64)/12*VLOOKUP(_xlfn.NUMBERVALUE($E49),Accounts!$A$4:$B$9,2,TRUE),0)))</f>
        <v/>
      </c>
      <c r="S49" s="27" t="str">
        <f>IF(AND('Budget Adjustment'!$I64="",'Budget Adjustment'!$J64=""),"",IF('Budget Adjustment'!$H64=S$5,('Budget Adjustment'!$I64-'Budget Adjustment'!$J64)*VLOOKUP(_xlfn.NUMBERVALUE($E49),Accounts!$A$4:$B$9,2,TRUE),IF('Budget Adjustment'!$H64=Dimensions!$E$5,('Budget Adjustment'!$I64-'Budget Adjustment'!$J64)/12*VLOOKUP(_xlfn.NUMBERVALUE($E49),Accounts!$A$4:$B$9,2,TRUE),0)))</f>
        <v/>
      </c>
      <c r="T49" s="27" t="str">
        <f>IF(AND('Budget Adjustment'!$I64="",'Budget Adjustment'!$J64=""),"",IF('Budget Adjustment'!$H64=T$5,('Budget Adjustment'!$I64-'Budget Adjustment'!$J64)*VLOOKUP(_xlfn.NUMBERVALUE($E49),Accounts!$A$4:$B$9,2,TRUE),IF('Budget Adjustment'!$H64=Dimensions!$E$5,('Budget Adjustment'!$I64-'Budget Adjustment'!$J64)/12*VLOOKUP(_xlfn.NUMBERVALUE($E49),Accounts!$A$4:$B$9,2,TRUE),0)))</f>
        <v/>
      </c>
    </row>
    <row r="50" spans="1:20" x14ac:dyDescent="0.35">
      <c r="A50" s="27" t="str">
        <f>IF('Budget Adjustment'!B65="","",CONCATENATE(Dimensions!F$2,LEFT('Budget Adjustment'!B65,2)))</f>
        <v/>
      </c>
      <c r="B50" s="27" t="str">
        <f>IF('Budget Adjustment'!C65="","",CONCATENATE(Dimensions!G$2,LEFT('Budget Adjustment'!C65,4)))</f>
        <v/>
      </c>
      <c r="C50" s="27" t="str">
        <f>IF('Budget Adjustment'!D65="","",CONCATENATE(Dimensions!H$2,LEFT('Budget Adjustment'!D65,5)))</f>
        <v/>
      </c>
      <c r="D50" s="27" t="str">
        <f>IF('Budget Adjustment'!E65="","",CONCATENATE(Dimensions!I$2,LEFT('Budget Adjustment'!E65,6)))</f>
        <v/>
      </c>
      <c r="E50" s="27" t="str">
        <f>IF('Budget Adjustment'!F65="","",LEFT('Budget Adjustment'!F65,5))</f>
        <v/>
      </c>
      <c r="F50" s="27" t="str">
        <f>IF('Budget Adjustment'!G65="","",CONCATENATE(Dimensions!K$2,LEFT('Budget Adjustment'!G65,3)))</f>
        <v/>
      </c>
      <c r="G50" s="27" t="str">
        <f>IF('Budget Adjustment'!B65="","","Upload Line Item")</f>
        <v/>
      </c>
      <c r="H50" s="27" t="str">
        <f>IF('Budget Adjustment'!B65="","",CONCATENATE('Budget Adjustment'!$C$5," (",'Budget Adjustment'!$I$5,"): ",'Budget Adjustment'!K65))</f>
        <v/>
      </c>
      <c r="I50" s="27" t="str">
        <f>IF(AND('Budget Adjustment'!$I65="",'Budget Adjustment'!$J65=""),"",IF('Budget Adjustment'!$H65=I$5,('Budget Adjustment'!$I65-'Budget Adjustment'!$J65)*VLOOKUP(_xlfn.NUMBERVALUE($E50),Accounts!$A$4:$B$9,2,TRUE),IF('Budget Adjustment'!$H65=Dimensions!$E$5,('Budget Adjustment'!$I65-'Budget Adjustment'!$J65)/12*VLOOKUP(_xlfn.NUMBERVALUE($E50),Accounts!$A$4:$B$9,2,TRUE),0)))</f>
        <v/>
      </c>
      <c r="J50" s="27" t="str">
        <f>IF(AND('Budget Adjustment'!$I65="",'Budget Adjustment'!$J65=""),"",IF('Budget Adjustment'!$H65=J$5,('Budget Adjustment'!$I65-'Budget Adjustment'!$J65)*VLOOKUP(_xlfn.NUMBERVALUE($E50),Accounts!$A$4:$B$9,2,TRUE),IF('Budget Adjustment'!$H65=Dimensions!$E$5,('Budget Adjustment'!$I65-'Budget Adjustment'!$J65)/12*VLOOKUP(_xlfn.NUMBERVALUE($E50),Accounts!$A$4:$B$9,2,TRUE),0)))</f>
        <v/>
      </c>
      <c r="K50" s="27" t="str">
        <f>IF(AND('Budget Adjustment'!$I65="",'Budget Adjustment'!$J65=""),"",IF('Budget Adjustment'!$H65=K$5,('Budget Adjustment'!$I65-'Budget Adjustment'!$J65)*VLOOKUP(_xlfn.NUMBERVALUE($E50),Accounts!$A$4:$B$9,2,TRUE),IF('Budget Adjustment'!$H65=Dimensions!$E$5,('Budget Adjustment'!$I65-'Budget Adjustment'!$J65)/12*VLOOKUP(_xlfn.NUMBERVALUE($E50),Accounts!$A$4:$B$9,2,TRUE),0)))</f>
        <v/>
      </c>
      <c r="L50" s="27" t="str">
        <f>IF(AND('Budget Adjustment'!$I65="",'Budget Adjustment'!$J65=""),"",IF('Budget Adjustment'!$H65=L$5,('Budget Adjustment'!$I65-'Budget Adjustment'!$J65)*VLOOKUP(_xlfn.NUMBERVALUE($E50),Accounts!$A$4:$B$9,2,TRUE),IF('Budget Adjustment'!$H65=Dimensions!$E$5,('Budget Adjustment'!$I65-'Budget Adjustment'!$J65)/12*VLOOKUP(_xlfn.NUMBERVALUE($E50),Accounts!$A$4:$B$9,2,TRUE),0)))</f>
        <v/>
      </c>
      <c r="M50" s="27" t="str">
        <f>IF(AND('Budget Adjustment'!$I65="",'Budget Adjustment'!$J65=""),"",IF('Budget Adjustment'!$H65=M$5,('Budget Adjustment'!$I65-'Budget Adjustment'!$J65)*VLOOKUP(_xlfn.NUMBERVALUE($E50),Accounts!$A$4:$B$9,2,TRUE),IF('Budget Adjustment'!$H65=Dimensions!$E$5,('Budget Adjustment'!$I65-'Budget Adjustment'!$J65)/12*VLOOKUP(_xlfn.NUMBERVALUE($E50),Accounts!$A$4:$B$9,2,TRUE),0)))</f>
        <v/>
      </c>
      <c r="N50" s="27" t="str">
        <f>IF(AND('Budget Adjustment'!$I65="",'Budget Adjustment'!$J65=""),"",IF('Budget Adjustment'!$H65=N$5,('Budget Adjustment'!$I65-'Budget Adjustment'!$J65)*VLOOKUP(_xlfn.NUMBERVALUE($E50),Accounts!$A$4:$B$9,2,TRUE),IF('Budget Adjustment'!$H65=Dimensions!$E$5,('Budget Adjustment'!$I65-'Budget Adjustment'!$J65)/12*VLOOKUP(_xlfn.NUMBERVALUE($E50),Accounts!$A$4:$B$9,2,TRUE),0)))</f>
        <v/>
      </c>
      <c r="O50" s="27" t="str">
        <f>IF(AND('Budget Adjustment'!$I65="",'Budget Adjustment'!$J65=""),"",IF('Budget Adjustment'!$H65=O$5,('Budget Adjustment'!$I65-'Budget Adjustment'!$J65)*VLOOKUP(_xlfn.NUMBERVALUE($E50),Accounts!$A$4:$B$9,2,TRUE),IF('Budget Adjustment'!$H65=Dimensions!$E$5,('Budget Adjustment'!$I65-'Budget Adjustment'!$J65)/12*VLOOKUP(_xlfn.NUMBERVALUE($E50),Accounts!$A$4:$B$9,2,TRUE),0)))</f>
        <v/>
      </c>
      <c r="P50" s="27" t="str">
        <f>IF(AND('Budget Adjustment'!$I65="",'Budget Adjustment'!$J65=""),"",IF('Budget Adjustment'!$H65=P$5,('Budget Adjustment'!$I65-'Budget Adjustment'!$J65)*VLOOKUP(_xlfn.NUMBERVALUE($E50),Accounts!$A$4:$B$9,2,TRUE),IF('Budget Adjustment'!$H65=Dimensions!$E$5,('Budget Adjustment'!$I65-'Budget Adjustment'!$J65)/12*VLOOKUP(_xlfn.NUMBERVALUE($E50),Accounts!$A$4:$B$9,2,TRUE),0)))</f>
        <v/>
      </c>
      <c r="Q50" s="27" t="str">
        <f>IF(AND('Budget Adjustment'!$I65="",'Budget Adjustment'!$J65=""),"",IF('Budget Adjustment'!$H65=Q$5,('Budget Adjustment'!$I65-'Budget Adjustment'!$J65)*VLOOKUP(_xlfn.NUMBERVALUE($E50),Accounts!$A$4:$B$9,2,TRUE),IF('Budget Adjustment'!$H65=Dimensions!$E$5,('Budget Adjustment'!$I65-'Budget Adjustment'!$J65)/12*VLOOKUP(_xlfn.NUMBERVALUE($E50),Accounts!$A$4:$B$9,2,TRUE),0)))</f>
        <v/>
      </c>
      <c r="R50" s="27" t="str">
        <f>IF(AND('Budget Adjustment'!$I65="",'Budget Adjustment'!$J65=""),"",IF('Budget Adjustment'!$H65=R$5,('Budget Adjustment'!$I65-'Budget Adjustment'!$J65)*VLOOKUP(_xlfn.NUMBERVALUE($E50),Accounts!$A$4:$B$9,2,TRUE),IF('Budget Adjustment'!$H65=Dimensions!$E$5,('Budget Adjustment'!$I65-'Budget Adjustment'!$J65)/12*VLOOKUP(_xlfn.NUMBERVALUE($E50),Accounts!$A$4:$B$9,2,TRUE),0)))</f>
        <v/>
      </c>
      <c r="S50" s="27" t="str">
        <f>IF(AND('Budget Adjustment'!$I65="",'Budget Adjustment'!$J65=""),"",IF('Budget Adjustment'!$H65=S$5,('Budget Adjustment'!$I65-'Budget Adjustment'!$J65)*VLOOKUP(_xlfn.NUMBERVALUE($E50),Accounts!$A$4:$B$9,2,TRUE),IF('Budget Adjustment'!$H65=Dimensions!$E$5,('Budget Adjustment'!$I65-'Budget Adjustment'!$J65)/12*VLOOKUP(_xlfn.NUMBERVALUE($E50),Accounts!$A$4:$B$9,2,TRUE),0)))</f>
        <v/>
      </c>
      <c r="T50" s="27" t="str">
        <f>IF(AND('Budget Adjustment'!$I65="",'Budget Adjustment'!$J65=""),"",IF('Budget Adjustment'!$H65=T$5,('Budget Adjustment'!$I65-'Budget Adjustment'!$J65)*VLOOKUP(_xlfn.NUMBERVALUE($E50),Accounts!$A$4:$B$9,2,TRUE),IF('Budget Adjustment'!$H65=Dimensions!$E$5,('Budget Adjustment'!$I65-'Budget Adjustment'!$J65)/12*VLOOKUP(_xlfn.NUMBERVALUE($E50),Accounts!$A$4:$B$9,2,TRUE),0)))</f>
        <v/>
      </c>
    </row>
    <row r="51" spans="1:20" x14ac:dyDescent="0.35">
      <c r="A51" s="27" t="str">
        <f>IF('Budget Adjustment'!B66="","",CONCATENATE(Dimensions!F$2,LEFT('Budget Adjustment'!B66,2)))</f>
        <v/>
      </c>
      <c r="B51" s="27" t="str">
        <f>IF('Budget Adjustment'!C66="","",CONCATENATE(Dimensions!G$2,LEFT('Budget Adjustment'!C66,4)))</f>
        <v/>
      </c>
      <c r="C51" s="27" t="str">
        <f>IF('Budget Adjustment'!D66="","",CONCATENATE(Dimensions!H$2,LEFT('Budget Adjustment'!D66,5)))</f>
        <v/>
      </c>
      <c r="D51" s="27" t="str">
        <f>IF('Budget Adjustment'!E66="","",CONCATENATE(Dimensions!I$2,LEFT('Budget Adjustment'!E66,6)))</f>
        <v/>
      </c>
      <c r="E51" s="27" t="str">
        <f>IF('Budget Adjustment'!F66="","",LEFT('Budget Adjustment'!F66,5))</f>
        <v/>
      </c>
      <c r="F51" s="27" t="str">
        <f>IF('Budget Adjustment'!G66="","",CONCATENATE(Dimensions!K$2,LEFT('Budget Adjustment'!G66,3)))</f>
        <v/>
      </c>
      <c r="G51" s="27" t="str">
        <f>IF('Budget Adjustment'!B66="","","Upload Line Item")</f>
        <v/>
      </c>
      <c r="H51" s="27" t="str">
        <f>IF('Budget Adjustment'!B66="","",CONCATENATE('Budget Adjustment'!$C$5," (",'Budget Adjustment'!$I$5,"): ",'Budget Adjustment'!K66))</f>
        <v/>
      </c>
      <c r="I51" s="27" t="str">
        <f>IF(AND('Budget Adjustment'!$I66="",'Budget Adjustment'!$J66=""),"",IF('Budget Adjustment'!$H66=I$5,('Budget Adjustment'!$I66-'Budget Adjustment'!$J66)*VLOOKUP(_xlfn.NUMBERVALUE($E51),Accounts!$A$4:$B$9,2,TRUE),IF('Budget Adjustment'!$H66=Dimensions!$E$5,('Budget Adjustment'!$I66-'Budget Adjustment'!$J66)/12*VLOOKUP(_xlfn.NUMBERVALUE($E51),Accounts!$A$4:$B$9,2,TRUE),0)))</f>
        <v/>
      </c>
      <c r="J51" s="27" t="str">
        <f>IF(AND('Budget Adjustment'!$I66="",'Budget Adjustment'!$J66=""),"",IF('Budget Adjustment'!$H66=J$5,('Budget Adjustment'!$I66-'Budget Adjustment'!$J66)*VLOOKUP(_xlfn.NUMBERVALUE($E51),Accounts!$A$4:$B$9,2,TRUE),IF('Budget Adjustment'!$H66=Dimensions!$E$5,('Budget Adjustment'!$I66-'Budget Adjustment'!$J66)/12*VLOOKUP(_xlfn.NUMBERVALUE($E51),Accounts!$A$4:$B$9,2,TRUE),0)))</f>
        <v/>
      </c>
      <c r="K51" s="27" t="str">
        <f>IF(AND('Budget Adjustment'!$I66="",'Budget Adjustment'!$J66=""),"",IF('Budget Adjustment'!$H66=K$5,('Budget Adjustment'!$I66-'Budget Adjustment'!$J66)*VLOOKUP(_xlfn.NUMBERVALUE($E51),Accounts!$A$4:$B$9,2,TRUE),IF('Budget Adjustment'!$H66=Dimensions!$E$5,('Budget Adjustment'!$I66-'Budget Adjustment'!$J66)/12*VLOOKUP(_xlfn.NUMBERVALUE($E51),Accounts!$A$4:$B$9,2,TRUE),0)))</f>
        <v/>
      </c>
      <c r="L51" s="27" t="str">
        <f>IF(AND('Budget Adjustment'!$I66="",'Budget Adjustment'!$J66=""),"",IF('Budget Adjustment'!$H66=L$5,('Budget Adjustment'!$I66-'Budget Adjustment'!$J66)*VLOOKUP(_xlfn.NUMBERVALUE($E51),Accounts!$A$4:$B$9,2,TRUE),IF('Budget Adjustment'!$H66=Dimensions!$E$5,('Budget Adjustment'!$I66-'Budget Adjustment'!$J66)/12*VLOOKUP(_xlfn.NUMBERVALUE($E51),Accounts!$A$4:$B$9,2,TRUE),0)))</f>
        <v/>
      </c>
      <c r="M51" s="27" t="str">
        <f>IF(AND('Budget Adjustment'!$I66="",'Budget Adjustment'!$J66=""),"",IF('Budget Adjustment'!$H66=M$5,('Budget Adjustment'!$I66-'Budget Adjustment'!$J66)*VLOOKUP(_xlfn.NUMBERVALUE($E51),Accounts!$A$4:$B$9,2,TRUE),IF('Budget Adjustment'!$H66=Dimensions!$E$5,('Budget Adjustment'!$I66-'Budget Adjustment'!$J66)/12*VLOOKUP(_xlfn.NUMBERVALUE($E51),Accounts!$A$4:$B$9,2,TRUE),0)))</f>
        <v/>
      </c>
      <c r="N51" s="27" t="str">
        <f>IF(AND('Budget Adjustment'!$I66="",'Budget Adjustment'!$J66=""),"",IF('Budget Adjustment'!$H66=N$5,('Budget Adjustment'!$I66-'Budget Adjustment'!$J66)*VLOOKUP(_xlfn.NUMBERVALUE($E51),Accounts!$A$4:$B$9,2,TRUE),IF('Budget Adjustment'!$H66=Dimensions!$E$5,('Budget Adjustment'!$I66-'Budget Adjustment'!$J66)/12*VLOOKUP(_xlfn.NUMBERVALUE($E51),Accounts!$A$4:$B$9,2,TRUE),0)))</f>
        <v/>
      </c>
      <c r="O51" s="27" t="str">
        <f>IF(AND('Budget Adjustment'!$I66="",'Budget Adjustment'!$J66=""),"",IF('Budget Adjustment'!$H66=O$5,('Budget Adjustment'!$I66-'Budget Adjustment'!$J66)*VLOOKUP(_xlfn.NUMBERVALUE($E51),Accounts!$A$4:$B$9,2,TRUE),IF('Budget Adjustment'!$H66=Dimensions!$E$5,('Budget Adjustment'!$I66-'Budget Adjustment'!$J66)/12*VLOOKUP(_xlfn.NUMBERVALUE($E51),Accounts!$A$4:$B$9,2,TRUE),0)))</f>
        <v/>
      </c>
      <c r="P51" s="27" t="str">
        <f>IF(AND('Budget Adjustment'!$I66="",'Budget Adjustment'!$J66=""),"",IF('Budget Adjustment'!$H66=P$5,('Budget Adjustment'!$I66-'Budget Adjustment'!$J66)*VLOOKUP(_xlfn.NUMBERVALUE($E51),Accounts!$A$4:$B$9,2,TRUE),IF('Budget Adjustment'!$H66=Dimensions!$E$5,('Budget Adjustment'!$I66-'Budget Adjustment'!$J66)/12*VLOOKUP(_xlfn.NUMBERVALUE($E51),Accounts!$A$4:$B$9,2,TRUE),0)))</f>
        <v/>
      </c>
      <c r="Q51" s="27" t="str">
        <f>IF(AND('Budget Adjustment'!$I66="",'Budget Adjustment'!$J66=""),"",IF('Budget Adjustment'!$H66=Q$5,('Budget Adjustment'!$I66-'Budget Adjustment'!$J66)*VLOOKUP(_xlfn.NUMBERVALUE($E51),Accounts!$A$4:$B$9,2,TRUE),IF('Budget Adjustment'!$H66=Dimensions!$E$5,('Budget Adjustment'!$I66-'Budget Adjustment'!$J66)/12*VLOOKUP(_xlfn.NUMBERVALUE($E51),Accounts!$A$4:$B$9,2,TRUE),0)))</f>
        <v/>
      </c>
      <c r="R51" s="27" t="str">
        <f>IF(AND('Budget Adjustment'!$I66="",'Budget Adjustment'!$J66=""),"",IF('Budget Adjustment'!$H66=R$5,('Budget Adjustment'!$I66-'Budget Adjustment'!$J66)*VLOOKUP(_xlfn.NUMBERVALUE($E51),Accounts!$A$4:$B$9,2,TRUE),IF('Budget Adjustment'!$H66=Dimensions!$E$5,('Budget Adjustment'!$I66-'Budget Adjustment'!$J66)/12*VLOOKUP(_xlfn.NUMBERVALUE($E51),Accounts!$A$4:$B$9,2,TRUE),0)))</f>
        <v/>
      </c>
      <c r="S51" s="27" t="str">
        <f>IF(AND('Budget Adjustment'!$I66="",'Budget Adjustment'!$J66=""),"",IF('Budget Adjustment'!$H66=S$5,('Budget Adjustment'!$I66-'Budget Adjustment'!$J66)*VLOOKUP(_xlfn.NUMBERVALUE($E51),Accounts!$A$4:$B$9,2,TRUE),IF('Budget Adjustment'!$H66=Dimensions!$E$5,('Budget Adjustment'!$I66-'Budget Adjustment'!$J66)/12*VLOOKUP(_xlfn.NUMBERVALUE($E51),Accounts!$A$4:$B$9,2,TRUE),0)))</f>
        <v/>
      </c>
      <c r="T51" s="27" t="str">
        <f>IF(AND('Budget Adjustment'!$I66="",'Budget Adjustment'!$J66=""),"",IF('Budget Adjustment'!$H66=T$5,('Budget Adjustment'!$I66-'Budget Adjustment'!$J66)*VLOOKUP(_xlfn.NUMBERVALUE($E51),Accounts!$A$4:$B$9,2,TRUE),IF('Budget Adjustment'!$H66=Dimensions!$E$5,('Budget Adjustment'!$I66-'Budget Adjustment'!$J66)/12*VLOOKUP(_xlfn.NUMBERVALUE($E51),Accounts!$A$4:$B$9,2,TRUE),0)))</f>
        <v/>
      </c>
    </row>
    <row r="52" spans="1:20" x14ac:dyDescent="0.35">
      <c r="A52" s="27" t="str">
        <f>IF('Budget Adjustment'!B67="","",CONCATENATE(Dimensions!F$2,LEFT('Budget Adjustment'!B67,2)))</f>
        <v/>
      </c>
      <c r="B52" s="27" t="str">
        <f>IF('Budget Adjustment'!C67="","",CONCATENATE(Dimensions!G$2,LEFT('Budget Adjustment'!C67,4)))</f>
        <v/>
      </c>
      <c r="C52" s="27" t="str">
        <f>IF('Budget Adjustment'!D67="","",CONCATENATE(Dimensions!H$2,LEFT('Budget Adjustment'!D67,5)))</f>
        <v/>
      </c>
      <c r="D52" s="27" t="str">
        <f>IF('Budget Adjustment'!E67="","",CONCATENATE(Dimensions!I$2,LEFT('Budget Adjustment'!E67,6)))</f>
        <v/>
      </c>
      <c r="E52" s="27" t="str">
        <f>IF('Budget Adjustment'!F67="","",LEFT('Budget Adjustment'!F67,5))</f>
        <v/>
      </c>
      <c r="F52" s="27" t="str">
        <f>IF('Budget Adjustment'!G67="","",CONCATENATE(Dimensions!K$2,LEFT('Budget Adjustment'!G67,3)))</f>
        <v/>
      </c>
      <c r="G52" s="27" t="str">
        <f>IF('Budget Adjustment'!B67="","","Upload Line Item")</f>
        <v/>
      </c>
      <c r="H52" s="27" t="str">
        <f>IF('Budget Adjustment'!B67="","",CONCATENATE('Budget Adjustment'!$C$5," (",'Budget Adjustment'!$I$5,"): ",'Budget Adjustment'!K67))</f>
        <v/>
      </c>
      <c r="I52" s="27" t="str">
        <f>IF(AND('Budget Adjustment'!$I67="",'Budget Adjustment'!$J67=""),"",IF('Budget Adjustment'!$H67=I$5,('Budget Adjustment'!$I67-'Budget Adjustment'!$J67)*VLOOKUP(_xlfn.NUMBERVALUE($E52),Accounts!$A$4:$B$9,2,TRUE),IF('Budget Adjustment'!$H67=Dimensions!$E$5,('Budget Adjustment'!$I67-'Budget Adjustment'!$J67)/12*VLOOKUP(_xlfn.NUMBERVALUE($E52),Accounts!$A$4:$B$9,2,TRUE),0)))</f>
        <v/>
      </c>
      <c r="J52" s="27" t="str">
        <f>IF(AND('Budget Adjustment'!$I67="",'Budget Adjustment'!$J67=""),"",IF('Budget Adjustment'!$H67=J$5,('Budget Adjustment'!$I67-'Budget Adjustment'!$J67)*VLOOKUP(_xlfn.NUMBERVALUE($E52),Accounts!$A$4:$B$9,2,TRUE),IF('Budget Adjustment'!$H67=Dimensions!$E$5,('Budget Adjustment'!$I67-'Budget Adjustment'!$J67)/12*VLOOKUP(_xlfn.NUMBERVALUE($E52),Accounts!$A$4:$B$9,2,TRUE),0)))</f>
        <v/>
      </c>
      <c r="K52" s="27" t="str">
        <f>IF(AND('Budget Adjustment'!$I67="",'Budget Adjustment'!$J67=""),"",IF('Budget Adjustment'!$H67=K$5,('Budget Adjustment'!$I67-'Budget Adjustment'!$J67)*VLOOKUP(_xlfn.NUMBERVALUE($E52),Accounts!$A$4:$B$9,2,TRUE),IF('Budget Adjustment'!$H67=Dimensions!$E$5,('Budget Adjustment'!$I67-'Budget Adjustment'!$J67)/12*VLOOKUP(_xlfn.NUMBERVALUE($E52),Accounts!$A$4:$B$9,2,TRUE),0)))</f>
        <v/>
      </c>
      <c r="L52" s="27" t="str">
        <f>IF(AND('Budget Adjustment'!$I67="",'Budget Adjustment'!$J67=""),"",IF('Budget Adjustment'!$H67=L$5,('Budget Adjustment'!$I67-'Budget Adjustment'!$J67)*VLOOKUP(_xlfn.NUMBERVALUE($E52),Accounts!$A$4:$B$9,2,TRUE),IF('Budget Adjustment'!$H67=Dimensions!$E$5,('Budget Adjustment'!$I67-'Budget Adjustment'!$J67)/12*VLOOKUP(_xlfn.NUMBERVALUE($E52),Accounts!$A$4:$B$9,2,TRUE),0)))</f>
        <v/>
      </c>
      <c r="M52" s="27" t="str">
        <f>IF(AND('Budget Adjustment'!$I67="",'Budget Adjustment'!$J67=""),"",IF('Budget Adjustment'!$H67=M$5,('Budget Adjustment'!$I67-'Budget Adjustment'!$J67)*VLOOKUP(_xlfn.NUMBERVALUE($E52),Accounts!$A$4:$B$9,2,TRUE),IF('Budget Adjustment'!$H67=Dimensions!$E$5,('Budget Adjustment'!$I67-'Budget Adjustment'!$J67)/12*VLOOKUP(_xlfn.NUMBERVALUE($E52),Accounts!$A$4:$B$9,2,TRUE),0)))</f>
        <v/>
      </c>
      <c r="N52" s="27" t="str">
        <f>IF(AND('Budget Adjustment'!$I67="",'Budget Adjustment'!$J67=""),"",IF('Budget Adjustment'!$H67=N$5,('Budget Adjustment'!$I67-'Budget Adjustment'!$J67)*VLOOKUP(_xlfn.NUMBERVALUE($E52),Accounts!$A$4:$B$9,2,TRUE),IF('Budget Adjustment'!$H67=Dimensions!$E$5,('Budget Adjustment'!$I67-'Budget Adjustment'!$J67)/12*VLOOKUP(_xlfn.NUMBERVALUE($E52),Accounts!$A$4:$B$9,2,TRUE),0)))</f>
        <v/>
      </c>
      <c r="O52" s="27" t="str">
        <f>IF(AND('Budget Adjustment'!$I67="",'Budget Adjustment'!$J67=""),"",IF('Budget Adjustment'!$H67=O$5,('Budget Adjustment'!$I67-'Budget Adjustment'!$J67)*VLOOKUP(_xlfn.NUMBERVALUE($E52),Accounts!$A$4:$B$9,2,TRUE),IF('Budget Adjustment'!$H67=Dimensions!$E$5,('Budget Adjustment'!$I67-'Budget Adjustment'!$J67)/12*VLOOKUP(_xlfn.NUMBERVALUE($E52),Accounts!$A$4:$B$9,2,TRUE),0)))</f>
        <v/>
      </c>
      <c r="P52" s="27" t="str">
        <f>IF(AND('Budget Adjustment'!$I67="",'Budget Adjustment'!$J67=""),"",IF('Budget Adjustment'!$H67=P$5,('Budget Adjustment'!$I67-'Budget Adjustment'!$J67)*VLOOKUP(_xlfn.NUMBERVALUE($E52),Accounts!$A$4:$B$9,2,TRUE),IF('Budget Adjustment'!$H67=Dimensions!$E$5,('Budget Adjustment'!$I67-'Budget Adjustment'!$J67)/12*VLOOKUP(_xlfn.NUMBERVALUE($E52),Accounts!$A$4:$B$9,2,TRUE),0)))</f>
        <v/>
      </c>
      <c r="Q52" s="27" t="str">
        <f>IF(AND('Budget Adjustment'!$I67="",'Budget Adjustment'!$J67=""),"",IF('Budget Adjustment'!$H67=Q$5,('Budget Adjustment'!$I67-'Budget Adjustment'!$J67)*VLOOKUP(_xlfn.NUMBERVALUE($E52),Accounts!$A$4:$B$9,2,TRUE),IF('Budget Adjustment'!$H67=Dimensions!$E$5,('Budget Adjustment'!$I67-'Budget Adjustment'!$J67)/12*VLOOKUP(_xlfn.NUMBERVALUE($E52),Accounts!$A$4:$B$9,2,TRUE),0)))</f>
        <v/>
      </c>
      <c r="R52" s="27" t="str">
        <f>IF(AND('Budget Adjustment'!$I67="",'Budget Adjustment'!$J67=""),"",IF('Budget Adjustment'!$H67=R$5,('Budget Adjustment'!$I67-'Budget Adjustment'!$J67)*VLOOKUP(_xlfn.NUMBERVALUE($E52),Accounts!$A$4:$B$9,2,TRUE),IF('Budget Adjustment'!$H67=Dimensions!$E$5,('Budget Adjustment'!$I67-'Budget Adjustment'!$J67)/12*VLOOKUP(_xlfn.NUMBERVALUE($E52),Accounts!$A$4:$B$9,2,TRUE),0)))</f>
        <v/>
      </c>
      <c r="S52" s="27" t="str">
        <f>IF(AND('Budget Adjustment'!$I67="",'Budget Adjustment'!$J67=""),"",IF('Budget Adjustment'!$H67=S$5,('Budget Adjustment'!$I67-'Budget Adjustment'!$J67)*VLOOKUP(_xlfn.NUMBERVALUE($E52),Accounts!$A$4:$B$9,2,TRUE),IF('Budget Adjustment'!$H67=Dimensions!$E$5,('Budget Adjustment'!$I67-'Budget Adjustment'!$J67)/12*VLOOKUP(_xlfn.NUMBERVALUE($E52),Accounts!$A$4:$B$9,2,TRUE),0)))</f>
        <v/>
      </c>
      <c r="T52" s="27" t="str">
        <f>IF(AND('Budget Adjustment'!$I67="",'Budget Adjustment'!$J67=""),"",IF('Budget Adjustment'!$H67=T$5,('Budget Adjustment'!$I67-'Budget Adjustment'!$J67)*VLOOKUP(_xlfn.NUMBERVALUE($E52),Accounts!$A$4:$B$9,2,TRUE),IF('Budget Adjustment'!$H67=Dimensions!$E$5,('Budget Adjustment'!$I67-'Budget Adjustment'!$J67)/12*VLOOKUP(_xlfn.NUMBERVALUE($E52),Accounts!$A$4:$B$9,2,TRUE),0)))</f>
        <v/>
      </c>
    </row>
    <row r="53" spans="1:20" x14ac:dyDescent="0.35">
      <c r="A53" s="27" t="str">
        <f>IF('Budget Adjustment'!B68="","",CONCATENATE(Dimensions!F$2,LEFT('Budget Adjustment'!B68,2)))</f>
        <v/>
      </c>
      <c r="B53" s="27" t="str">
        <f>IF('Budget Adjustment'!C68="","",CONCATENATE(Dimensions!G$2,LEFT('Budget Adjustment'!C68,4)))</f>
        <v/>
      </c>
      <c r="C53" s="27" t="str">
        <f>IF('Budget Adjustment'!D68="","",CONCATENATE(Dimensions!H$2,LEFT('Budget Adjustment'!D68,5)))</f>
        <v/>
      </c>
      <c r="D53" s="27" t="str">
        <f>IF('Budget Adjustment'!E68="","",CONCATENATE(Dimensions!I$2,LEFT('Budget Adjustment'!E68,6)))</f>
        <v/>
      </c>
      <c r="E53" s="27" t="str">
        <f>IF('Budget Adjustment'!F68="","",LEFT('Budget Adjustment'!F68,5))</f>
        <v/>
      </c>
      <c r="F53" s="27" t="str">
        <f>IF('Budget Adjustment'!G68="","",CONCATENATE(Dimensions!K$2,LEFT('Budget Adjustment'!G68,3)))</f>
        <v/>
      </c>
      <c r="G53" s="27" t="str">
        <f>IF('Budget Adjustment'!B68="","","Upload Line Item")</f>
        <v/>
      </c>
      <c r="H53" s="27" t="str">
        <f>IF('Budget Adjustment'!B68="","",CONCATENATE('Budget Adjustment'!$C$5," (",'Budget Adjustment'!$I$5,"): ",'Budget Adjustment'!K68))</f>
        <v/>
      </c>
      <c r="I53" s="27" t="str">
        <f>IF(AND('Budget Adjustment'!$I68="",'Budget Adjustment'!$J68=""),"",IF('Budget Adjustment'!$H68=I$5,('Budget Adjustment'!$I68-'Budget Adjustment'!$J68)*VLOOKUP(_xlfn.NUMBERVALUE($E53),Accounts!$A$4:$B$9,2,TRUE),IF('Budget Adjustment'!$H68=Dimensions!$E$5,('Budget Adjustment'!$I68-'Budget Adjustment'!$J68)/12*VLOOKUP(_xlfn.NUMBERVALUE($E53),Accounts!$A$4:$B$9,2,TRUE),0)))</f>
        <v/>
      </c>
      <c r="J53" s="27" t="str">
        <f>IF(AND('Budget Adjustment'!$I68="",'Budget Adjustment'!$J68=""),"",IF('Budget Adjustment'!$H68=J$5,('Budget Adjustment'!$I68-'Budget Adjustment'!$J68)*VLOOKUP(_xlfn.NUMBERVALUE($E53),Accounts!$A$4:$B$9,2,TRUE),IF('Budget Adjustment'!$H68=Dimensions!$E$5,('Budget Adjustment'!$I68-'Budget Adjustment'!$J68)/12*VLOOKUP(_xlfn.NUMBERVALUE($E53),Accounts!$A$4:$B$9,2,TRUE),0)))</f>
        <v/>
      </c>
      <c r="K53" s="27" t="str">
        <f>IF(AND('Budget Adjustment'!$I68="",'Budget Adjustment'!$J68=""),"",IF('Budget Adjustment'!$H68=K$5,('Budget Adjustment'!$I68-'Budget Adjustment'!$J68)*VLOOKUP(_xlfn.NUMBERVALUE($E53),Accounts!$A$4:$B$9,2,TRUE),IF('Budget Adjustment'!$H68=Dimensions!$E$5,('Budget Adjustment'!$I68-'Budget Adjustment'!$J68)/12*VLOOKUP(_xlfn.NUMBERVALUE($E53),Accounts!$A$4:$B$9,2,TRUE),0)))</f>
        <v/>
      </c>
      <c r="L53" s="27" t="str">
        <f>IF(AND('Budget Adjustment'!$I68="",'Budget Adjustment'!$J68=""),"",IF('Budget Adjustment'!$H68=L$5,('Budget Adjustment'!$I68-'Budget Adjustment'!$J68)*VLOOKUP(_xlfn.NUMBERVALUE($E53),Accounts!$A$4:$B$9,2,TRUE),IF('Budget Adjustment'!$H68=Dimensions!$E$5,('Budget Adjustment'!$I68-'Budget Adjustment'!$J68)/12*VLOOKUP(_xlfn.NUMBERVALUE($E53),Accounts!$A$4:$B$9,2,TRUE),0)))</f>
        <v/>
      </c>
      <c r="M53" s="27" t="str">
        <f>IF(AND('Budget Adjustment'!$I68="",'Budget Adjustment'!$J68=""),"",IF('Budget Adjustment'!$H68=M$5,('Budget Adjustment'!$I68-'Budget Adjustment'!$J68)*VLOOKUP(_xlfn.NUMBERVALUE($E53),Accounts!$A$4:$B$9,2,TRUE),IF('Budget Adjustment'!$H68=Dimensions!$E$5,('Budget Adjustment'!$I68-'Budget Adjustment'!$J68)/12*VLOOKUP(_xlfn.NUMBERVALUE($E53),Accounts!$A$4:$B$9,2,TRUE),0)))</f>
        <v/>
      </c>
      <c r="N53" s="27" t="str">
        <f>IF(AND('Budget Adjustment'!$I68="",'Budget Adjustment'!$J68=""),"",IF('Budget Adjustment'!$H68=N$5,('Budget Adjustment'!$I68-'Budget Adjustment'!$J68)*VLOOKUP(_xlfn.NUMBERVALUE($E53),Accounts!$A$4:$B$9,2,TRUE),IF('Budget Adjustment'!$H68=Dimensions!$E$5,('Budget Adjustment'!$I68-'Budget Adjustment'!$J68)/12*VLOOKUP(_xlfn.NUMBERVALUE($E53),Accounts!$A$4:$B$9,2,TRUE),0)))</f>
        <v/>
      </c>
      <c r="O53" s="27" t="str">
        <f>IF(AND('Budget Adjustment'!$I68="",'Budget Adjustment'!$J68=""),"",IF('Budget Adjustment'!$H68=O$5,('Budget Adjustment'!$I68-'Budget Adjustment'!$J68)*VLOOKUP(_xlfn.NUMBERVALUE($E53),Accounts!$A$4:$B$9,2,TRUE),IF('Budget Adjustment'!$H68=Dimensions!$E$5,('Budget Adjustment'!$I68-'Budget Adjustment'!$J68)/12*VLOOKUP(_xlfn.NUMBERVALUE($E53),Accounts!$A$4:$B$9,2,TRUE),0)))</f>
        <v/>
      </c>
      <c r="P53" s="27" t="str">
        <f>IF(AND('Budget Adjustment'!$I68="",'Budget Adjustment'!$J68=""),"",IF('Budget Adjustment'!$H68=P$5,('Budget Adjustment'!$I68-'Budget Adjustment'!$J68)*VLOOKUP(_xlfn.NUMBERVALUE($E53),Accounts!$A$4:$B$9,2,TRUE),IF('Budget Adjustment'!$H68=Dimensions!$E$5,('Budget Adjustment'!$I68-'Budget Adjustment'!$J68)/12*VLOOKUP(_xlfn.NUMBERVALUE($E53),Accounts!$A$4:$B$9,2,TRUE),0)))</f>
        <v/>
      </c>
      <c r="Q53" s="27" t="str">
        <f>IF(AND('Budget Adjustment'!$I68="",'Budget Adjustment'!$J68=""),"",IF('Budget Adjustment'!$H68=Q$5,('Budget Adjustment'!$I68-'Budget Adjustment'!$J68)*VLOOKUP(_xlfn.NUMBERVALUE($E53),Accounts!$A$4:$B$9,2,TRUE),IF('Budget Adjustment'!$H68=Dimensions!$E$5,('Budget Adjustment'!$I68-'Budget Adjustment'!$J68)/12*VLOOKUP(_xlfn.NUMBERVALUE($E53),Accounts!$A$4:$B$9,2,TRUE),0)))</f>
        <v/>
      </c>
      <c r="R53" s="27" t="str">
        <f>IF(AND('Budget Adjustment'!$I68="",'Budget Adjustment'!$J68=""),"",IF('Budget Adjustment'!$H68=R$5,('Budget Adjustment'!$I68-'Budget Adjustment'!$J68)*VLOOKUP(_xlfn.NUMBERVALUE($E53),Accounts!$A$4:$B$9,2,TRUE),IF('Budget Adjustment'!$H68=Dimensions!$E$5,('Budget Adjustment'!$I68-'Budget Adjustment'!$J68)/12*VLOOKUP(_xlfn.NUMBERVALUE($E53),Accounts!$A$4:$B$9,2,TRUE),0)))</f>
        <v/>
      </c>
      <c r="S53" s="27" t="str">
        <f>IF(AND('Budget Adjustment'!$I68="",'Budget Adjustment'!$J68=""),"",IF('Budget Adjustment'!$H68=S$5,('Budget Adjustment'!$I68-'Budget Adjustment'!$J68)*VLOOKUP(_xlfn.NUMBERVALUE($E53),Accounts!$A$4:$B$9,2,TRUE),IF('Budget Adjustment'!$H68=Dimensions!$E$5,('Budget Adjustment'!$I68-'Budget Adjustment'!$J68)/12*VLOOKUP(_xlfn.NUMBERVALUE($E53),Accounts!$A$4:$B$9,2,TRUE),0)))</f>
        <v/>
      </c>
      <c r="T53" s="27" t="str">
        <f>IF(AND('Budget Adjustment'!$I68="",'Budget Adjustment'!$J68=""),"",IF('Budget Adjustment'!$H68=T$5,('Budget Adjustment'!$I68-'Budget Adjustment'!$J68)*VLOOKUP(_xlfn.NUMBERVALUE($E53),Accounts!$A$4:$B$9,2,TRUE),IF('Budget Adjustment'!$H68=Dimensions!$E$5,('Budget Adjustment'!$I68-'Budget Adjustment'!$J68)/12*VLOOKUP(_xlfn.NUMBERVALUE($E53),Accounts!$A$4:$B$9,2,TRUE),0)))</f>
        <v/>
      </c>
    </row>
    <row r="54" spans="1:20" x14ac:dyDescent="0.35">
      <c r="A54" s="27" t="str">
        <f>IF('Budget Adjustment'!B69="","",CONCATENATE(Dimensions!F$2,LEFT('Budget Adjustment'!B69,2)))</f>
        <v/>
      </c>
      <c r="B54" s="27" t="str">
        <f>IF('Budget Adjustment'!C69="","",CONCATENATE(Dimensions!G$2,LEFT('Budget Adjustment'!C69,4)))</f>
        <v/>
      </c>
      <c r="C54" s="27" t="str">
        <f>IF('Budget Adjustment'!D69="","",CONCATENATE(Dimensions!H$2,LEFT('Budget Adjustment'!D69,5)))</f>
        <v/>
      </c>
      <c r="D54" s="27" t="str">
        <f>IF('Budget Adjustment'!E69="","",CONCATENATE(Dimensions!I$2,LEFT('Budget Adjustment'!E69,6)))</f>
        <v/>
      </c>
      <c r="E54" s="27" t="str">
        <f>IF('Budget Adjustment'!F69="","",LEFT('Budget Adjustment'!F69,5))</f>
        <v/>
      </c>
      <c r="F54" s="27" t="str">
        <f>IF('Budget Adjustment'!G69="","",CONCATENATE(Dimensions!K$2,LEFT('Budget Adjustment'!G69,3)))</f>
        <v/>
      </c>
      <c r="G54" s="27" t="str">
        <f>IF('Budget Adjustment'!B69="","","Upload Line Item")</f>
        <v/>
      </c>
      <c r="H54" s="27" t="str">
        <f>IF('Budget Adjustment'!B69="","",CONCATENATE('Budget Adjustment'!$C$5," (",'Budget Adjustment'!$I$5,"): ",'Budget Adjustment'!K69))</f>
        <v/>
      </c>
      <c r="I54" s="27" t="str">
        <f>IF(AND('Budget Adjustment'!$I69="",'Budget Adjustment'!$J69=""),"",IF('Budget Adjustment'!$H69=I$5,('Budget Adjustment'!$I69-'Budget Adjustment'!$J69)*VLOOKUP(_xlfn.NUMBERVALUE($E54),Accounts!$A$4:$B$9,2,TRUE),IF('Budget Adjustment'!$H69=Dimensions!$E$5,('Budget Adjustment'!$I69-'Budget Adjustment'!$J69)/12*VLOOKUP(_xlfn.NUMBERVALUE($E54),Accounts!$A$4:$B$9,2,TRUE),0)))</f>
        <v/>
      </c>
      <c r="J54" s="27" t="str">
        <f>IF(AND('Budget Adjustment'!$I69="",'Budget Adjustment'!$J69=""),"",IF('Budget Adjustment'!$H69=J$5,('Budget Adjustment'!$I69-'Budget Adjustment'!$J69)*VLOOKUP(_xlfn.NUMBERVALUE($E54),Accounts!$A$4:$B$9,2,TRUE),IF('Budget Adjustment'!$H69=Dimensions!$E$5,('Budget Adjustment'!$I69-'Budget Adjustment'!$J69)/12*VLOOKUP(_xlfn.NUMBERVALUE($E54),Accounts!$A$4:$B$9,2,TRUE),0)))</f>
        <v/>
      </c>
      <c r="K54" s="27" t="str">
        <f>IF(AND('Budget Adjustment'!$I69="",'Budget Adjustment'!$J69=""),"",IF('Budget Adjustment'!$H69=K$5,('Budget Adjustment'!$I69-'Budget Adjustment'!$J69)*VLOOKUP(_xlfn.NUMBERVALUE($E54),Accounts!$A$4:$B$9,2,TRUE),IF('Budget Adjustment'!$H69=Dimensions!$E$5,('Budget Adjustment'!$I69-'Budget Adjustment'!$J69)/12*VLOOKUP(_xlfn.NUMBERVALUE($E54),Accounts!$A$4:$B$9,2,TRUE),0)))</f>
        <v/>
      </c>
      <c r="L54" s="27" t="str">
        <f>IF(AND('Budget Adjustment'!$I69="",'Budget Adjustment'!$J69=""),"",IF('Budget Adjustment'!$H69=L$5,('Budget Adjustment'!$I69-'Budget Adjustment'!$J69)*VLOOKUP(_xlfn.NUMBERVALUE($E54),Accounts!$A$4:$B$9,2,TRUE),IF('Budget Adjustment'!$H69=Dimensions!$E$5,('Budget Adjustment'!$I69-'Budget Adjustment'!$J69)/12*VLOOKUP(_xlfn.NUMBERVALUE($E54),Accounts!$A$4:$B$9,2,TRUE),0)))</f>
        <v/>
      </c>
      <c r="M54" s="27" t="str">
        <f>IF(AND('Budget Adjustment'!$I69="",'Budget Adjustment'!$J69=""),"",IF('Budget Adjustment'!$H69=M$5,('Budget Adjustment'!$I69-'Budget Adjustment'!$J69)*VLOOKUP(_xlfn.NUMBERVALUE($E54),Accounts!$A$4:$B$9,2,TRUE),IF('Budget Adjustment'!$H69=Dimensions!$E$5,('Budget Adjustment'!$I69-'Budget Adjustment'!$J69)/12*VLOOKUP(_xlfn.NUMBERVALUE($E54),Accounts!$A$4:$B$9,2,TRUE),0)))</f>
        <v/>
      </c>
      <c r="N54" s="27" t="str">
        <f>IF(AND('Budget Adjustment'!$I69="",'Budget Adjustment'!$J69=""),"",IF('Budget Adjustment'!$H69=N$5,('Budget Adjustment'!$I69-'Budget Adjustment'!$J69)*VLOOKUP(_xlfn.NUMBERVALUE($E54),Accounts!$A$4:$B$9,2,TRUE),IF('Budget Adjustment'!$H69=Dimensions!$E$5,('Budget Adjustment'!$I69-'Budget Adjustment'!$J69)/12*VLOOKUP(_xlfn.NUMBERVALUE($E54),Accounts!$A$4:$B$9,2,TRUE),0)))</f>
        <v/>
      </c>
      <c r="O54" s="27" t="str">
        <f>IF(AND('Budget Adjustment'!$I69="",'Budget Adjustment'!$J69=""),"",IF('Budget Adjustment'!$H69=O$5,('Budget Adjustment'!$I69-'Budget Adjustment'!$J69)*VLOOKUP(_xlfn.NUMBERVALUE($E54),Accounts!$A$4:$B$9,2,TRUE),IF('Budget Adjustment'!$H69=Dimensions!$E$5,('Budget Adjustment'!$I69-'Budget Adjustment'!$J69)/12*VLOOKUP(_xlfn.NUMBERVALUE($E54),Accounts!$A$4:$B$9,2,TRUE),0)))</f>
        <v/>
      </c>
      <c r="P54" s="27" t="str">
        <f>IF(AND('Budget Adjustment'!$I69="",'Budget Adjustment'!$J69=""),"",IF('Budget Adjustment'!$H69=P$5,('Budget Adjustment'!$I69-'Budget Adjustment'!$J69)*VLOOKUP(_xlfn.NUMBERVALUE($E54),Accounts!$A$4:$B$9,2,TRUE),IF('Budget Adjustment'!$H69=Dimensions!$E$5,('Budget Adjustment'!$I69-'Budget Adjustment'!$J69)/12*VLOOKUP(_xlfn.NUMBERVALUE($E54),Accounts!$A$4:$B$9,2,TRUE),0)))</f>
        <v/>
      </c>
      <c r="Q54" s="27" t="str">
        <f>IF(AND('Budget Adjustment'!$I69="",'Budget Adjustment'!$J69=""),"",IF('Budget Adjustment'!$H69=Q$5,('Budget Adjustment'!$I69-'Budget Adjustment'!$J69)*VLOOKUP(_xlfn.NUMBERVALUE($E54),Accounts!$A$4:$B$9,2,TRUE),IF('Budget Adjustment'!$H69=Dimensions!$E$5,('Budget Adjustment'!$I69-'Budget Adjustment'!$J69)/12*VLOOKUP(_xlfn.NUMBERVALUE($E54),Accounts!$A$4:$B$9,2,TRUE),0)))</f>
        <v/>
      </c>
      <c r="R54" s="27" t="str">
        <f>IF(AND('Budget Adjustment'!$I69="",'Budget Adjustment'!$J69=""),"",IF('Budget Adjustment'!$H69=R$5,('Budget Adjustment'!$I69-'Budget Adjustment'!$J69)*VLOOKUP(_xlfn.NUMBERVALUE($E54),Accounts!$A$4:$B$9,2,TRUE),IF('Budget Adjustment'!$H69=Dimensions!$E$5,('Budget Adjustment'!$I69-'Budget Adjustment'!$J69)/12*VLOOKUP(_xlfn.NUMBERVALUE($E54),Accounts!$A$4:$B$9,2,TRUE),0)))</f>
        <v/>
      </c>
      <c r="S54" s="27" t="str">
        <f>IF(AND('Budget Adjustment'!$I69="",'Budget Adjustment'!$J69=""),"",IF('Budget Adjustment'!$H69=S$5,('Budget Adjustment'!$I69-'Budget Adjustment'!$J69)*VLOOKUP(_xlfn.NUMBERVALUE($E54),Accounts!$A$4:$B$9,2,TRUE),IF('Budget Adjustment'!$H69=Dimensions!$E$5,('Budget Adjustment'!$I69-'Budget Adjustment'!$J69)/12*VLOOKUP(_xlfn.NUMBERVALUE($E54),Accounts!$A$4:$B$9,2,TRUE),0)))</f>
        <v/>
      </c>
      <c r="T54" s="27" t="str">
        <f>IF(AND('Budget Adjustment'!$I69="",'Budget Adjustment'!$J69=""),"",IF('Budget Adjustment'!$H69=T$5,('Budget Adjustment'!$I69-'Budget Adjustment'!$J69)*VLOOKUP(_xlfn.NUMBERVALUE($E54),Accounts!$A$4:$B$9,2,TRUE),IF('Budget Adjustment'!$H69=Dimensions!$E$5,('Budget Adjustment'!$I69-'Budget Adjustment'!$J69)/12*VLOOKUP(_xlfn.NUMBERVALUE($E54),Accounts!$A$4:$B$9,2,TRUE),0)))</f>
        <v/>
      </c>
    </row>
    <row r="55" spans="1:20" x14ac:dyDescent="0.35">
      <c r="A55" s="27" t="str">
        <f>IF('Budget Adjustment'!B70="","",CONCATENATE(Dimensions!F$2,LEFT('Budget Adjustment'!B70,2)))</f>
        <v/>
      </c>
      <c r="B55" s="27" t="str">
        <f>IF('Budget Adjustment'!C70="","",CONCATENATE(Dimensions!G$2,LEFT('Budget Adjustment'!C70,4)))</f>
        <v/>
      </c>
      <c r="C55" s="27" t="str">
        <f>IF('Budget Adjustment'!D70="","",CONCATENATE(Dimensions!H$2,LEFT('Budget Adjustment'!D70,5)))</f>
        <v/>
      </c>
      <c r="D55" s="27" t="str">
        <f>IF('Budget Adjustment'!E70="","",CONCATENATE(Dimensions!I$2,LEFT('Budget Adjustment'!E70,6)))</f>
        <v/>
      </c>
      <c r="E55" s="27" t="str">
        <f>IF('Budget Adjustment'!F70="","",LEFT('Budget Adjustment'!F70,5))</f>
        <v/>
      </c>
      <c r="F55" s="27" t="str">
        <f>IF('Budget Adjustment'!G70="","",CONCATENATE(Dimensions!K$2,LEFT('Budget Adjustment'!G70,3)))</f>
        <v/>
      </c>
      <c r="G55" s="27" t="str">
        <f>IF('Budget Adjustment'!B70="","","Upload Line Item")</f>
        <v/>
      </c>
      <c r="H55" s="27" t="str">
        <f>IF('Budget Adjustment'!B70="","",CONCATENATE('Budget Adjustment'!$C$5," (",'Budget Adjustment'!$I$5,"): ",'Budget Adjustment'!K70))</f>
        <v/>
      </c>
      <c r="I55" s="27" t="str">
        <f>IF(AND('Budget Adjustment'!$I70="",'Budget Adjustment'!$J70=""),"",IF('Budget Adjustment'!$H70=I$5,('Budget Adjustment'!$I70-'Budget Adjustment'!$J70)*VLOOKUP(_xlfn.NUMBERVALUE($E55),Accounts!$A$4:$B$9,2,TRUE),IF('Budget Adjustment'!$H70=Dimensions!$E$5,('Budget Adjustment'!$I70-'Budget Adjustment'!$J70)/12*VLOOKUP(_xlfn.NUMBERVALUE($E55),Accounts!$A$4:$B$9,2,TRUE),0)))</f>
        <v/>
      </c>
      <c r="J55" s="27" t="str">
        <f>IF(AND('Budget Adjustment'!$I70="",'Budget Adjustment'!$J70=""),"",IF('Budget Adjustment'!$H70=J$5,('Budget Adjustment'!$I70-'Budget Adjustment'!$J70)*VLOOKUP(_xlfn.NUMBERVALUE($E55),Accounts!$A$4:$B$9,2,TRUE),IF('Budget Adjustment'!$H70=Dimensions!$E$5,('Budget Adjustment'!$I70-'Budget Adjustment'!$J70)/12*VLOOKUP(_xlfn.NUMBERVALUE($E55),Accounts!$A$4:$B$9,2,TRUE),0)))</f>
        <v/>
      </c>
      <c r="K55" s="27" t="str">
        <f>IF(AND('Budget Adjustment'!$I70="",'Budget Adjustment'!$J70=""),"",IF('Budget Adjustment'!$H70=K$5,('Budget Adjustment'!$I70-'Budget Adjustment'!$J70)*VLOOKUP(_xlfn.NUMBERVALUE($E55),Accounts!$A$4:$B$9,2,TRUE),IF('Budget Adjustment'!$H70=Dimensions!$E$5,('Budget Adjustment'!$I70-'Budget Adjustment'!$J70)/12*VLOOKUP(_xlfn.NUMBERVALUE($E55),Accounts!$A$4:$B$9,2,TRUE),0)))</f>
        <v/>
      </c>
      <c r="L55" s="27" t="str">
        <f>IF(AND('Budget Adjustment'!$I70="",'Budget Adjustment'!$J70=""),"",IF('Budget Adjustment'!$H70=L$5,('Budget Adjustment'!$I70-'Budget Adjustment'!$J70)*VLOOKUP(_xlfn.NUMBERVALUE($E55),Accounts!$A$4:$B$9,2,TRUE),IF('Budget Adjustment'!$H70=Dimensions!$E$5,('Budget Adjustment'!$I70-'Budget Adjustment'!$J70)/12*VLOOKUP(_xlfn.NUMBERVALUE($E55),Accounts!$A$4:$B$9,2,TRUE),0)))</f>
        <v/>
      </c>
      <c r="M55" s="27" t="str">
        <f>IF(AND('Budget Adjustment'!$I70="",'Budget Adjustment'!$J70=""),"",IF('Budget Adjustment'!$H70=M$5,('Budget Adjustment'!$I70-'Budget Adjustment'!$J70)*VLOOKUP(_xlfn.NUMBERVALUE($E55),Accounts!$A$4:$B$9,2,TRUE),IF('Budget Adjustment'!$H70=Dimensions!$E$5,('Budget Adjustment'!$I70-'Budget Adjustment'!$J70)/12*VLOOKUP(_xlfn.NUMBERVALUE($E55),Accounts!$A$4:$B$9,2,TRUE),0)))</f>
        <v/>
      </c>
      <c r="N55" s="27" t="str">
        <f>IF(AND('Budget Adjustment'!$I70="",'Budget Adjustment'!$J70=""),"",IF('Budget Adjustment'!$H70=N$5,('Budget Adjustment'!$I70-'Budget Adjustment'!$J70)*VLOOKUP(_xlfn.NUMBERVALUE($E55),Accounts!$A$4:$B$9,2,TRUE),IF('Budget Adjustment'!$H70=Dimensions!$E$5,('Budget Adjustment'!$I70-'Budget Adjustment'!$J70)/12*VLOOKUP(_xlfn.NUMBERVALUE($E55),Accounts!$A$4:$B$9,2,TRUE),0)))</f>
        <v/>
      </c>
      <c r="O55" s="27" t="str">
        <f>IF(AND('Budget Adjustment'!$I70="",'Budget Adjustment'!$J70=""),"",IF('Budget Adjustment'!$H70=O$5,('Budget Adjustment'!$I70-'Budget Adjustment'!$J70)*VLOOKUP(_xlfn.NUMBERVALUE($E55),Accounts!$A$4:$B$9,2,TRUE),IF('Budget Adjustment'!$H70=Dimensions!$E$5,('Budget Adjustment'!$I70-'Budget Adjustment'!$J70)/12*VLOOKUP(_xlfn.NUMBERVALUE($E55),Accounts!$A$4:$B$9,2,TRUE),0)))</f>
        <v/>
      </c>
      <c r="P55" s="27" t="str">
        <f>IF(AND('Budget Adjustment'!$I70="",'Budget Adjustment'!$J70=""),"",IF('Budget Adjustment'!$H70=P$5,('Budget Adjustment'!$I70-'Budget Adjustment'!$J70)*VLOOKUP(_xlfn.NUMBERVALUE($E55),Accounts!$A$4:$B$9,2,TRUE),IF('Budget Adjustment'!$H70=Dimensions!$E$5,('Budget Adjustment'!$I70-'Budget Adjustment'!$J70)/12*VLOOKUP(_xlfn.NUMBERVALUE($E55),Accounts!$A$4:$B$9,2,TRUE),0)))</f>
        <v/>
      </c>
      <c r="Q55" s="27" t="str">
        <f>IF(AND('Budget Adjustment'!$I70="",'Budget Adjustment'!$J70=""),"",IF('Budget Adjustment'!$H70=Q$5,('Budget Adjustment'!$I70-'Budget Adjustment'!$J70)*VLOOKUP(_xlfn.NUMBERVALUE($E55),Accounts!$A$4:$B$9,2,TRUE),IF('Budget Adjustment'!$H70=Dimensions!$E$5,('Budget Adjustment'!$I70-'Budget Adjustment'!$J70)/12*VLOOKUP(_xlfn.NUMBERVALUE($E55),Accounts!$A$4:$B$9,2,TRUE),0)))</f>
        <v/>
      </c>
      <c r="R55" s="27" t="str">
        <f>IF(AND('Budget Adjustment'!$I70="",'Budget Adjustment'!$J70=""),"",IF('Budget Adjustment'!$H70=R$5,('Budget Adjustment'!$I70-'Budget Adjustment'!$J70)*VLOOKUP(_xlfn.NUMBERVALUE($E55),Accounts!$A$4:$B$9,2,TRUE),IF('Budget Adjustment'!$H70=Dimensions!$E$5,('Budget Adjustment'!$I70-'Budget Adjustment'!$J70)/12*VLOOKUP(_xlfn.NUMBERVALUE($E55),Accounts!$A$4:$B$9,2,TRUE),0)))</f>
        <v/>
      </c>
      <c r="S55" s="27" t="str">
        <f>IF(AND('Budget Adjustment'!$I70="",'Budget Adjustment'!$J70=""),"",IF('Budget Adjustment'!$H70=S$5,('Budget Adjustment'!$I70-'Budget Adjustment'!$J70)*VLOOKUP(_xlfn.NUMBERVALUE($E55),Accounts!$A$4:$B$9,2,TRUE),IF('Budget Adjustment'!$H70=Dimensions!$E$5,('Budget Adjustment'!$I70-'Budget Adjustment'!$J70)/12*VLOOKUP(_xlfn.NUMBERVALUE($E55),Accounts!$A$4:$B$9,2,TRUE),0)))</f>
        <v/>
      </c>
      <c r="T55" s="27" t="str">
        <f>IF(AND('Budget Adjustment'!$I70="",'Budget Adjustment'!$J70=""),"",IF('Budget Adjustment'!$H70=T$5,('Budget Adjustment'!$I70-'Budget Adjustment'!$J70)*VLOOKUP(_xlfn.NUMBERVALUE($E55),Accounts!$A$4:$B$9,2,TRUE),IF('Budget Adjustment'!$H70=Dimensions!$E$5,('Budget Adjustment'!$I70-'Budget Adjustment'!$J70)/12*VLOOKUP(_xlfn.NUMBERVALUE($E55),Accounts!$A$4:$B$9,2,TRUE),0)))</f>
        <v/>
      </c>
    </row>
    <row r="56" spans="1:20" x14ac:dyDescent="0.35">
      <c r="A56" s="27" t="str">
        <f>IF('Budget Adjustment'!B71="","",CONCATENATE(Dimensions!F$2,LEFT('Budget Adjustment'!B71,2)))</f>
        <v/>
      </c>
      <c r="B56" s="27" t="str">
        <f>IF('Budget Adjustment'!C71="","",CONCATENATE(Dimensions!G$2,LEFT('Budget Adjustment'!C71,4)))</f>
        <v/>
      </c>
      <c r="C56" s="27" t="str">
        <f>IF('Budget Adjustment'!D71="","",CONCATENATE(Dimensions!H$2,LEFT('Budget Adjustment'!D71,5)))</f>
        <v/>
      </c>
      <c r="D56" s="27" t="str">
        <f>IF('Budget Adjustment'!E71="","",CONCATENATE(Dimensions!I$2,LEFT('Budget Adjustment'!E71,6)))</f>
        <v/>
      </c>
      <c r="E56" s="27" t="str">
        <f>IF('Budget Adjustment'!F71="","",LEFT('Budget Adjustment'!F71,5))</f>
        <v/>
      </c>
      <c r="F56" s="27" t="str">
        <f>IF('Budget Adjustment'!G71="","",CONCATENATE(Dimensions!K$2,LEFT('Budget Adjustment'!G71,3)))</f>
        <v/>
      </c>
      <c r="G56" s="27" t="str">
        <f>IF('Budget Adjustment'!B71="","","Upload Line Item")</f>
        <v/>
      </c>
      <c r="H56" s="27" t="str">
        <f>IF('Budget Adjustment'!B71="","",CONCATENATE('Budget Adjustment'!$C$5," (",'Budget Adjustment'!$I$5,"): ",'Budget Adjustment'!K71))</f>
        <v/>
      </c>
      <c r="I56" s="27" t="str">
        <f>IF(AND('Budget Adjustment'!$I71="",'Budget Adjustment'!$J71=""),"",IF('Budget Adjustment'!$H71=I$5,('Budget Adjustment'!$I71-'Budget Adjustment'!$J71)*VLOOKUP(_xlfn.NUMBERVALUE($E56),Accounts!$A$4:$B$9,2,TRUE),IF('Budget Adjustment'!$H71=Dimensions!$E$5,('Budget Adjustment'!$I71-'Budget Adjustment'!$J71)/12*VLOOKUP(_xlfn.NUMBERVALUE($E56),Accounts!$A$4:$B$9,2,TRUE),0)))</f>
        <v/>
      </c>
      <c r="J56" s="27" t="str">
        <f>IF(AND('Budget Adjustment'!$I71="",'Budget Adjustment'!$J71=""),"",IF('Budget Adjustment'!$H71=J$5,('Budget Adjustment'!$I71-'Budget Adjustment'!$J71)*VLOOKUP(_xlfn.NUMBERVALUE($E56),Accounts!$A$4:$B$9,2,TRUE),IF('Budget Adjustment'!$H71=Dimensions!$E$5,('Budget Adjustment'!$I71-'Budget Adjustment'!$J71)/12*VLOOKUP(_xlfn.NUMBERVALUE($E56),Accounts!$A$4:$B$9,2,TRUE),0)))</f>
        <v/>
      </c>
      <c r="K56" s="27" t="str">
        <f>IF(AND('Budget Adjustment'!$I71="",'Budget Adjustment'!$J71=""),"",IF('Budget Adjustment'!$H71=K$5,('Budget Adjustment'!$I71-'Budget Adjustment'!$J71)*VLOOKUP(_xlfn.NUMBERVALUE($E56),Accounts!$A$4:$B$9,2,TRUE),IF('Budget Adjustment'!$H71=Dimensions!$E$5,('Budget Adjustment'!$I71-'Budget Adjustment'!$J71)/12*VLOOKUP(_xlfn.NUMBERVALUE($E56),Accounts!$A$4:$B$9,2,TRUE),0)))</f>
        <v/>
      </c>
      <c r="L56" s="27" t="str">
        <f>IF(AND('Budget Adjustment'!$I71="",'Budget Adjustment'!$J71=""),"",IF('Budget Adjustment'!$H71=L$5,('Budget Adjustment'!$I71-'Budget Adjustment'!$J71)*VLOOKUP(_xlfn.NUMBERVALUE($E56),Accounts!$A$4:$B$9,2,TRUE),IF('Budget Adjustment'!$H71=Dimensions!$E$5,('Budget Adjustment'!$I71-'Budget Adjustment'!$J71)/12*VLOOKUP(_xlfn.NUMBERVALUE($E56),Accounts!$A$4:$B$9,2,TRUE),0)))</f>
        <v/>
      </c>
      <c r="M56" s="27" t="str">
        <f>IF(AND('Budget Adjustment'!$I71="",'Budget Adjustment'!$J71=""),"",IF('Budget Adjustment'!$H71=M$5,('Budget Adjustment'!$I71-'Budget Adjustment'!$J71)*VLOOKUP(_xlfn.NUMBERVALUE($E56),Accounts!$A$4:$B$9,2,TRUE),IF('Budget Adjustment'!$H71=Dimensions!$E$5,('Budget Adjustment'!$I71-'Budget Adjustment'!$J71)/12*VLOOKUP(_xlfn.NUMBERVALUE($E56),Accounts!$A$4:$B$9,2,TRUE),0)))</f>
        <v/>
      </c>
      <c r="N56" s="27" t="str">
        <f>IF(AND('Budget Adjustment'!$I71="",'Budget Adjustment'!$J71=""),"",IF('Budget Adjustment'!$H71=N$5,('Budget Adjustment'!$I71-'Budget Adjustment'!$J71)*VLOOKUP(_xlfn.NUMBERVALUE($E56),Accounts!$A$4:$B$9,2,TRUE),IF('Budget Adjustment'!$H71=Dimensions!$E$5,('Budget Adjustment'!$I71-'Budget Adjustment'!$J71)/12*VLOOKUP(_xlfn.NUMBERVALUE($E56),Accounts!$A$4:$B$9,2,TRUE),0)))</f>
        <v/>
      </c>
      <c r="O56" s="27" t="str">
        <f>IF(AND('Budget Adjustment'!$I71="",'Budget Adjustment'!$J71=""),"",IF('Budget Adjustment'!$H71=O$5,('Budget Adjustment'!$I71-'Budget Adjustment'!$J71)*VLOOKUP(_xlfn.NUMBERVALUE($E56),Accounts!$A$4:$B$9,2,TRUE),IF('Budget Adjustment'!$H71=Dimensions!$E$5,('Budget Adjustment'!$I71-'Budget Adjustment'!$J71)/12*VLOOKUP(_xlfn.NUMBERVALUE($E56),Accounts!$A$4:$B$9,2,TRUE),0)))</f>
        <v/>
      </c>
      <c r="P56" s="27" t="str">
        <f>IF(AND('Budget Adjustment'!$I71="",'Budget Adjustment'!$J71=""),"",IF('Budget Adjustment'!$H71=P$5,('Budget Adjustment'!$I71-'Budget Adjustment'!$J71)*VLOOKUP(_xlfn.NUMBERVALUE($E56),Accounts!$A$4:$B$9,2,TRUE),IF('Budget Adjustment'!$H71=Dimensions!$E$5,('Budget Adjustment'!$I71-'Budget Adjustment'!$J71)/12*VLOOKUP(_xlfn.NUMBERVALUE($E56),Accounts!$A$4:$B$9,2,TRUE),0)))</f>
        <v/>
      </c>
      <c r="Q56" s="27" t="str">
        <f>IF(AND('Budget Adjustment'!$I71="",'Budget Adjustment'!$J71=""),"",IF('Budget Adjustment'!$H71=Q$5,('Budget Adjustment'!$I71-'Budget Adjustment'!$J71)*VLOOKUP(_xlfn.NUMBERVALUE($E56),Accounts!$A$4:$B$9,2,TRUE),IF('Budget Adjustment'!$H71=Dimensions!$E$5,('Budget Adjustment'!$I71-'Budget Adjustment'!$J71)/12*VLOOKUP(_xlfn.NUMBERVALUE($E56),Accounts!$A$4:$B$9,2,TRUE),0)))</f>
        <v/>
      </c>
      <c r="R56" s="27" t="str">
        <f>IF(AND('Budget Adjustment'!$I71="",'Budget Adjustment'!$J71=""),"",IF('Budget Adjustment'!$H71=R$5,('Budget Adjustment'!$I71-'Budget Adjustment'!$J71)*VLOOKUP(_xlfn.NUMBERVALUE($E56),Accounts!$A$4:$B$9,2,TRUE),IF('Budget Adjustment'!$H71=Dimensions!$E$5,('Budget Adjustment'!$I71-'Budget Adjustment'!$J71)/12*VLOOKUP(_xlfn.NUMBERVALUE($E56),Accounts!$A$4:$B$9,2,TRUE),0)))</f>
        <v/>
      </c>
      <c r="S56" s="27" t="str">
        <f>IF(AND('Budget Adjustment'!$I71="",'Budget Adjustment'!$J71=""),"",IF('Budget Adjustment'!$H71=S$5,('Budget Adjustment'!$I71-'Budget Adjustment'!$J71)*VLOOKUP(_xlfn.NUMBERVALUE($E56),Accounts!$A$4:$B$9,2,TRUE),IF('Budget Adjustment'!$H71=Dimensions!$E$5,('Budget Adjustment'!$I71-'Budget Adjustment'!$J71)/12*VLOOKUP(_xlfn.NUMBERVALUE($E56),Accounts!$A$4:$B$9,2,TRUE),0)))</f>
        <v/>
      </c>
      <c r="T56" s="27" t="str">
        <f>IF(AND('Budget Adjustment'!$I71="",'Budget Adjustment'!$J71=""),"",IF('Budget Adjustment'!$H71=T$5,('Budget Adjustment'!$I71-'Budget Adjustment'!$J71)*VLOOKUP(_xlfn.NUMBERVALUE($E56),Accounts!$A$4:$B$9,2,TRUE),IF('Budget Adjustment'!$H71=Dimensions!$E$5,('Budget Adjustment'!$I71-'Budget Adjustment'!$J71)/12*VLOOKUP(_xlfn.NUMBERVALUE($E56),Accounts!$A$4:$B$9,2,TRUE),0)))</f>
        <v/>
      </c>
    </row>
    <row r="57" spans="1:20" x14ac:dyDescent="0.35">
      <c r="A57" s="27" t="str">
        <f>IF('Budget Adjustment'!B72="","",CONCATENATE(Dimensions!F$2,LEFT('Budget Adjustment'!B72,2)))</f>
        <v/>
      </c>
      <c r="B57" s="27" t="str">
        <f>IF('Budget Adjustment'!C72="","",CONCATENATE(Dimensions!G$2,LEFT('Budget Adjustment'!C72,4)))</f>
        <v/>
      </c>
      <c r="C57" s="27" t="str">
        <f>IF('Budget Adjustment'!D72="","",CONCATENATE(Dimensions!H$2,LEFT('Budget Adjustment'!D72,5)))</f>
        <v/>
      </c>
      <c r="D57" s="27" t="str">
        <f>IF('Budget Adjustment'!E72="","",CONCATENATE(Dimensions!I$2,LEFT('Budget Adjustment'!E72,6)))</f>
        <v/>
      </c>
      <c r="E57" s="27" t="str">
        <f>IF('Budget Adjustment'!F72="","",LEFT('Budget Adjustment'!F72,5))</f>
        <v/>
      </c>
      <c r="F57" s="27" t="str">
        <f>IF('Budget Adjustment'!G72="","",CONCATENATE(Dimensions!K$2,LEFT('Budget Adjustment'!G72,3)))</f>
        <v/>
      </c>
      <c r="G57" s="27" t="str">
        <f>IF('Budget Adjustment'!B72="","","Upload Line Item")</f>
        <v/>
      </c>
      <c r="H57" s="27" t="str">
        <f>IF('Budget Adjustment'!B72="","",CONCATENATE('Budget Adjustment'!$C$5," (",'Budget Adjustment'!$I$5,"): ",'Budget Adjustment'!K72))</f>
        <v/>
      </c>
      <c r="I57" s="27" t="str">
        <f>IF(AND('Budget Adjustment'!$I72="",'Budget Adjustment'!$J72=""),"",IF('Budget Adjustment'!$H72=I$5,('Budget Adjustment'!$I72-'Budget Adjustment'!$J72)*VLOOKUP(_xlfn.NUMBERVALUE($E57),Accounts!$A$4:$B$9,2,TRUE),IF('Budget Adjustment'!$H72=Dimensions!$E$5,('Budget Adjustment'!$I72-'Budget Adjustment'!$J72)/12*VLOOKUP(_xlfn.NUMBERVALUE($E57),Accounts!$A$4:$B$9,2,TRUE),0)))</f>
        <v/>
      </c>
      <c r="J57" s="27" t="str">
        <f>IF(AND('Budget Adjustment'!$I72="",'Budget Adjustment'!$J72=""),"",IF('Budget Adjustment'!$H72=J$5,('Budget Adjustment'!$I72-'Budget Adjustment'!$J72)*VLOOKUP(_xlfn.NUMBERVALUE($E57),Accounts!$A$4:$B$9,2,TRUE),IF('Budget Adjustment'!$H72=Dimensions!$E$5,('Budget Adjustment'!$I72-'Budget Adjustment'!$J72)/12*VLOOKUP(_xlfn.NUMBERVALUE($E57),Accounts!$A$4:$B$9,2,TRUE),0)))</f>
        <v/>
      </c>
      <c r="K57" s="27" t="str">
        <f>IF(AND('Budget Adjustment'!$I72="",'Budget Adjustment'!$J72=""),"",IF('Budget Adjustment'!$H72=K$5,('Budget Adjustment'!$I72-'Budget Adjustment'!$J72)*VLOOKUP(_xlfn.NUMBERVALUE($E57),Accounts!$A$4:$B$9,2,TRUE),IF('Budget Adjustment'!$H72=Dimensions!$E$5,('Budget Adjustment'!$I72-'Budget Adjustment'!$J72)/12*VLOOKUP(_xlfn.NUMBERVALUE($E57),Accounts!$A$4:$B$9,2,TRUE),0)))</f>
        <v/>
      </c>
      <c r="L57" s="27" t="str">
        <f>IF(AND('Budget Adjustment'!$I72="",'Budget Adjustment'!$J72=""),"",IF('Budget Adjustment'!$H72=L$5,('Budget Adjustment'!$I72-'Budget Adjustment'!$J72)*VLOOKUP(_xlfn.NUMBERVALUE($E57),Accounts!$A$4:$B$9,2,TRUE),IF('Budget Adjustment'!$H72=Dimensions!$E$5,('Budget Adjustment'!$I72-'Budget Adjustment'!$J72)/12*VLOOKUP(_xlfn.NUMBERVALUE($E57),Accounts!$A$4:$B$9,2,TRUE),0)))</f>
        <v/>
      </c>
      <c r="M57" s="27" t="str">
        <f>IF(AND('Budget Adjustment'!$I72="",'Budget Adjustment'!$J72=""),"",IF('Budget Adjustment'!$H72=M$5,('Budget Adjustment'!$I72-'Budget Adjustment'!$J72)*VLOOKUP(_xlfn.NUMBERVALUE($E57),Accounts!$A$4:$B$9,2,TRUE),IF('Budget Adjustment'!$H72=Dimensions!$E$5,('Budget Adjustment'!$I72-'Budget Adjustment'!$J72)/12*VLOOKUP(_xlfn.NUMBERVALUE($E57),Accounts!$A$4:$B$9,2,TRUE),0)))</f>
        <v/>
      </c>
      <c r="N57" s="27" t="str">
        <f>IF(AND('Budget Adjustment'!$I72="",'Budget Adjustment'!$J72=""),"",IF('Budget Adjustment'!$H72=N$5,('Budget Adjustment'!$I72-'Budget Adjustment'!$J72)*VLOOKUP(_xlfn.NUMBERVALUE($E57),Accounts!$A$4:$B$9,2,TRUE),IF('Budget Adjustment'!$H72=Dimensions!$E$5,('Budget Adjustment'!$I72-'Budget Adjustment'!$J72)/12*VLOOKUP(_xlfn.NUMBERVALUE($E57),Accounts!$A$4:$B$9,2,TRUE),0)))</f>
        <v/>
      </c>
      <c r="O57" s="27" t="str">
        <f>IF(AND('Budget Adjustment'!$I72="",'Budget Adjustment'!$J72=""),"",IF('Budget Adjustment'!$H72=O$5,('Budget Adjustment'!$I72-'Budget Adjustment'!$J72)*VLOOKUP(_xlfn.NUMBERVALUE($E57),Accounts!$A$4:$B$9,2,TRUE),IF('Budget Adjustment'!$H72=Dimensions!$E$5,('Budget Adjustment'!$I72-'Budget Adjustment'!$J72)/12*VLOOKUP(_xlfn.NUMBERVALUE($E57),Accounts!$A$4:$B$9,2,TRUE),0)))</f>
        <v/>
      </c>
      <c r="P57" s="27" t="str">
        <f>IF(AND('Budget Adjustment'!$I72="",'Budget Adjustment'!$J72=""),"",IF('Budget Adjustment'!$H72=P$5,('Budget Adjustment'!$I72-'Budget Adjustment'!$J72)*VLOOKUP(_xlfn.NUMBERVALUE($E57),Accounts!$A$4:$B$9,2,TRUE),IF('Budget Adjustment'!$H72=Dimensions!$E$5,('Budget Adjustment'!$I72-'Budget Adjustment'!$J72)/12*VLOOKUP(_xlfn.NUMBERVALUE($E57),Accounts!$A$4:$B$9,2,TRUE),0)))</f>
        <v/>
      </c>
      <c r="Q57" s="27" t="str">
        <f>IF(AND('Budget Adjustment'!$I72="",'Budget Adjustment'!$J72=""),"",IF('Budget Adjustment'!$H72=Q$5,('Budget Adjustment'!$I72-'Budget Adjustment'!$J72)*VLOOKUP(_xlfn.NUMBERVALUE($E57),Accounts!$A$4:$B$9,2,TRUE),IF('Budget Adjustment'!$H72=Dimensions!$E$5,('Budget Adjustment'!$I72-'Budget Adjustment'!$J72)/12*VLOOKUP(_xlfn.NUMBERVALUE($E57),Accounts!$A$4:$B$9,2,TRUE),0)))</f>
        <v/>
      </c>
      <c r="R57" s="27" t="str">
        <f>IF(AND('Budget Adjustment'!$I72="",'Budget Adjustment'!$J72=""),"",IF('Budget Adjustment'!$H72=R$5,('Budget Adjustment'!$I72-'Budget Adjustment'!$J72)*VLOOKUP(_xlfn.NUMBERVALUE($E57),Accounts!$A$4:$B$9,2,TRUE),IF('Budget Adjustment'!$H72=Dimensions!$E$5,('Budget Adjustment'!$I72-'Budget Adjustment'!$J72)/12*VLOOKUP(_xlfn.NUMBERVALUE($E57),Accounts!$A$4:$B$9,2,TRUE),0)))</f>
        <v/>
      </c>
      <c r="S57" s="27" t="str">
        <f>IF(AND('Budget Adjustment'!$I72="",'Budget Adjustment'!$J72=""),"",IF('Budget Adjustment'!$H72=S$5,('Budget Adjustment'!$I72-'Budget Adjustment'!$J72)*VLOOKUP(_xlfn.NUMBERVALUE($E57),Accounts!$A$4:$B$9,2,TRUE),IF('Budget Adjustment'!$H72=Dimensions!$E$5,('Budget Adjustment'!$I72-'Budget Adjustment'!$J72)/12*VLOOKUP(_xlfn.NUMBERVALUE($E57),Accounts!$A$4:$B$9,2,TRUE),0)))</f>
        <v/>
      </c>
      <c r="T57" s="27" t="str">
        <f>IF(AND('Budget Adjustment'!$I72="",'Budget Adjustment'!$J72=""),"",IF('Budget Adjustment'!$H72=T$5,('Budget Adjustment'!$I72-'Budget Adjustment'!$J72)*VLOOKUP(_xlfn.NUMBERVALUE($E57),Accounts!$A$4:$B$9,2,TRUE),IF('Budget Adjustment'!$H72=Dimensions!$E$5,('Budget Adjustment'!$I72-'Budget Adjustment'!$J72)/12*VLOOKUP(_xlfn.NUMBERVALUE($E57),Accounts!$A$4:$B$9,2,TRUE),0)))</f>
        <v/>
      </c>
    </row>
    <row r="58" spans="1:20" x14ac:dyDescent="0.35">
      <c r="A58" s="27" t="str">
        <f>IF('Budget Adjustment'!B73="","",CONCATENATE(Dimensions!F$2,LEFT('Budget Adjustment'!B73,2)))</f>
        <v/>
      </c>
      <c r="B58" s="27" t="str">
        <f>IF('Budget Adjustment'!C73="","",CONCATENATE(Dimensions!G$2,LEFT('Budget Adjustment'!C73,4)))</f>
        <v/>
      </c>
      <c r="C58" s="27" t="str">
        <f>IF('Budget Adjustment'!D73="","",CONCATENATE(Dimensions!H$2,LEFT('Budget Adjustment'!D73,5)))</f>
        <v/>
      </c>
      <c r="D58" s="27" t="str">
        <f>IF('Budget Adjustment'!E73="","",CONCATENATE(Dimensions!I$2,LEFT('Budget Adjustment'!E73,6)))</f>
        <v/>
      </c>
      <c r="E58" s="27" t="str">
        <f>IF('Budget Adjustment'!F73="","",LEFT('Budget Adjustment'!F73,5))</f>
        <v/>
      </c>
      <c r="F58" s="27" t="str">
        <f>IF('Budget Adjustment'!G73="","",CONCATENATE(Dimensions!K$2,LEFT('Budget Adjustment'!G73,3)))</f>
        <v/>
      </c>
      <c r="G58" s="27" t="str">
        <f>IF('Budget Adjustment'!B73="","","Upload Line Item")</f>
        <v/>
      </c>
      <c r="H58" s="27" t="str">
        <f>IF('Budget Adjustment'!B73="","",CONCATENATE('Budget Adjustment'!$C$5," (",'Budget Adjustment'!$I$5,"): ",'Budget Adjustment'!K73))</f>
        <v/>
      </c>
      <c r="I58" s="27" t="str">
        <f>IF(AND('Budget Adjustment'!$I73="",'Budget Adjustment'!$J73=""),"",IF('Budget Adjustment'!$H73=I$5,('Budget Adjustment'!$I73-'Budget Adjustment'!$J73)*VLOOKUP(_xlfn.NUMBERVALUE($E58),Accounts!$A$4:$B$9,2,TRUE),IF('Budget Adjustment'!$H73=Dimensions!$E$5,('Budget Adjustment'!$I73-'Budget Adjustment'!$J73)/12*VLOOKUP(_xlfn.NUMBERVALUE($E58),Accounts!$A$4:$B$9,2,TRUE),0)))</f>
        <v/>
      </c>
      <c r="J58" s="27" t="str">
        <f>IF(AND('Budget Adjustment'!$I73="",'Budget Adjustment'!$J73=""),"",IF('Budget Adjustment'!$H73=J$5,('Budget Adjustment'!$I73-'Budget Adjustment'!$J73)*VLOOKUP(_xlfn.NUMBERVALUE($E58),Accounts!$A$4:$B$9,2,TRUE),IF('Budget Adjustment'!$H73=Dimensions!$E$5,('Budget Adjustment'!$I73-'Budget Adjustment'!$J73)/12*VLOOKUP(_xlfn.NUMBERVALUE($E58),Accounts!$A$4:$B$9,2,TRUE),0)))</f>
        <v/>
      </c>
      <c r="K58" s="27" t="str">
        <f>IF(AND('Budget Adjustment'!$I73="",'Budget Adjustment'!$J73=""),"",IF('Budget Adjustment'!$H73=K$5,('Budget Adjustment'!$I73-'Budget Adjustment'!$J73)*VLOOKUP(_xlfn.NUMBERVALUE($E58),Accounts!$A$4:$B$9,2,TRUE),IF('Budget Adjustment'!$H73=Dimensions!$E$5,('Budget Adjustment'!$I73-'Budget Adjustment'!$J73)/12*VLOOKUP(_xlfn.NUMBERVALUE($E58),Accounts!$A$4:$B$9,2,TRUE),0)))</f>
        <v/>
      </c>
      <c r="L58" s="27" t="str">
        <f>IF(AND('Budget Adjustment'!$I73="",'Budget Adjustment'!$J73=""),"",IF('Budget Adjustment'!$H73=L$5,('Budget Adjustment'!$I73-'Budget Adjustment'!$J73)*VLOOKUP(_xlfn.NUMBERVALUE($E58),Accounts!$A$4:$B$9,2,TRUE),IF('Budget Adjustment'!$H73=Dimensions!$E$5,('Budget Adjustment'!$I73-'Budget Adjustment'!$J73)/12*VLOOKUP(_xlfn.NUMBERVALUE($E58),Accounts!$A$4:$B$9,2,TRUE),0)))</f>
        <v/>
      </c>
      <c r="M58" s="27" t="str">
        <f>IF(AND('Budget Adjustment'!$I73="",'Budget Adjustment'!$J73=""),"",IF('Budget Adjustment'!$H73=M$5,('Budget Adjustment'!$I73-'Budget Adjustment'!$J73)*VLOOKUP(_xlfn.NUMBERVALUE($E58),Accounts!$A$4:$B$9,2,TRUE),IF('Budget Adjustment'!$H73=Dimensions!$E$5,('Budget Adjustment'!$I73-'Budget Adjustment'!$J73)/12*VLOOKUP(_xlfn.NUMBERVALUE($E58),Accounts!$A$4:$B$9,2,TRUE),0)))</f>
        <v/>
      </c>
      <c r="N58" s="27" t="str">
        <f>IF(AND('Budget Adjustment'!$I73="",'Budget Adjustment'!$J73=""),"",IF('Budget Adjustment'!$H73=N$5,('Budget Adjustment'!$I73-'Budget Adjustment'!$J73)*VLOOKUP(_xlfn.NUMBERVALUE($E58),Accounts!$A$4:$B$9,2,TRUE),IF('Budget Adjustment'!$H73=Dimensions!$E$5,('Budget Adjustment'!$I73-'Budget Adjustment'!$J73)/12*VLOOKUP(_xlfn.NUMBERVALUE($E58),Accounts!$A$4:$B$9,2,TRUE),0)))</f>
        <v/>
      </c>
      <c r="O58" s="27" t="str">
        <f>IF(AND('Budget Adjustment'!$I73="",'Budget Adjustment'!$J73=""),"",IF('Budget Adjustment'!$H73=O$5,('Budget Adjustment'!$I73-'Budget Adjustment'!$J73)*VLOOKUP(_xlfn.NUMBERVALUE($E58),Accounts!$A$4:$B$9,2,TRUE),IF('Budget Adjustment'!$H73=Dimensions!$E$5,('Budget Adjustment'!$I73-'Budget Adjustment'!$J73)/12*VLOOKUP(_xlfn.NUMBERVALUE($E58),Accounts!$A$4:$B$9,2,TRUE),0)))</f>
        <v/>
      </c>
      <c r="P58" s="27" t="str">
        <f>IF(AND('Budget Adjustment'!$I73="",'Budget Adjustment'!$J73=""),"",IF('Budget Adjustment'!$H73=P$5,('Budget Adjustment'!$I73-'Budget Adjustment'!$J73)*VLOOKUP(_xlfn.NUMBERVALUE($E58),Accounts!$A$4:$B$9,2,TRUE),IF('Budget Adjustment'!$H73=Dimensions!$E$5,('Budget Adjustment'!$I73-'Budget Adjustment'!$J73)/12*VLOOKUP(_xlfn.NUMBERVALUE($E58),Accounts!$A$4:$B$9,2,TRUE),0)))</f>
        <v/>
      </c>
      <c r="Q58" s="27" t="str">
        <f>IF(AND('Budget Adjustment'!$I73="",'Budget Adjustment'!$J73=""),"",IF('Budget Adjustment'!$H73=Q$5,('Budget Adjustment'!$I73-'Budget Adjustment'!$J73)*VLOOKUP(_xlfn.NUMBERVALUE($E58),Accounts!$A$4:$B$9,2,TRUE),IF('Budget Adjustment'!$H73=Dimensions!$E$5,('Budget Adjustment'!$I73-'Budget Adjustment'!$J73)/12*VLOOKUP(_xlfn.NUMBERVALUE($E58),Accounts!$A$4:$B$9,2,TRUE),0)))</f>
        <v/>
      </c>
      <c r="R58" s="27" t="str">
        <f>IF(AND('Budget Adjustment'!$I73="",'Budget Adjustment'!$J73=""),"",IF('Budget Adjustment'!$H73=R$5,('Budget Adjustment'!$I73-'Budget Adjustment'!$J73)*VLOOKUP(_xlfn.NUMBERVALUE($E58),Accounts!$A$4:$B$9,2,TRUE),IF('Budget Adjustment'!$H73=Dimensions!$E$5,('Budget Adjustment'!$I73-'Budget Adjustment'!$J73)/12*VLOOKUP(_xlfn.NUMBERVALUE($E58),Accounts!$A$4:$B$9,2,TRUE),0)))</f>
        <v/>
      </c>
      <c r="S58" s="27" t="str">
        <f>IF(AND('Budget Adjustment'!$I73="",'Budget Adjustment'!$J73=""),"",IF('Budget Adjustment'!$H73=S$5,('Budget Adjustment'!$I73-'Budget Adjustment'!$J73)*VLOOKUP(_xlfn.NUMBERVALUE($E58),Accounts!$A$4:$B$9,2,TRUE),IF('Budget Adjustment'!$H73=Dimensions!$E$5,('Budget Adjustment'!$I73-'Budget Adjustment'!$J73)/12*VLOOKUP(_xlfn.NUMBERVALUE($E58),Accounts!$A$4:$B$9,2,TRUE),0)))</f>
        <v/>
      </c>
      <c r="T58" s="27" t="str">
        <f>IF(AND('Budget Adjustment'!$I73="",'Budget Adjustment'!$J73=""),"",IF('Budget Adjustment'!$H73=T$5,('Budget Adjustment'!$I73-'Budget Adjustment'!$J73)*VLOOKUP(_xlfn.NUMBERVALUE($E58),Accounts!$A$4:$B$9,2,TRUE),IF('Budget Adjustment'!$H73=Dimensions!$E$5,('Budget Adjustment'!$I73-'Budget Adjustment'!$J73)/12*VLOOKUP(_xlfn.NUMBERVALUE($E58),Accounts!$A$4:$B$9,2,TRUE),0)))</f>
        <v/>
      </c>
    </row>
    <row r="59" spans="1:20" x14ac:dyDescent="0.35">
      <c r="A59" s="27" t="str">
        <f>IF('Budget Adjustment'!B74="","",CONCATENATE(Dimensions!F$2,LEFT('Budget Adjustment'!B74,2)))</f>
        <v/>
      </c>
      <c r="B59" s="27" t="str">
        <f>IF('Budget Adjustment'!C74="","",CONCATENATE(Dimensions!G$2,LEFT('Budget Adjustment'!C74,4)))</f>
        <v/>
      </c>
      <c r="C59" s="27" t="str">
        <f>IF('Budget Adjustment'!D74="","",CONCATENATE(Dimensions!H$2,LEFT('Budget Adjustment'!D74,5)))</f>
        <v/>
      </c>
      <c r="D59" s="27" t="str">
        <f>IF('Budget Adjustment'!E74="","",CONCATENATE(Dimensions!I$2,LEFT('Budget Adjustment'!E74,6)))</f>
        <v/>
      </c>
      <c r="E59" s="27" t="str">
        <f>IF('Budget Adjustment'!F74="","",LEFT('Budget Adjustment'!F74,5))</f>
        <v/>
      </c>
      <c r="F59" s="27" t="str">
        <f>IF('Budget Adjustment'!G74="","",CONCATENATE(Dimensions!K$2,LEFT('Budget Adjustment'!G74,3)))</f>
        <v/>
      </c>
      <c r="G59" s="27" t="str">
        <f>IF('Budget Adjustment'!B74="","","Upload Line Item")</f>
        <v/>
      </c>
      <c r="H59" s="27" t="str">
        <f>IF('Budget Adjustment'!B74="","",CONCATENATE('Budget Adjustment'!$C$5," (",'Budget Adjustment'!$I$5,"): ",'Budget Adjustment'!K74))</f>
        <v/>
      </c>
      <c r="I59" s="27" t="str">
        <f>IF(AND('Budget Adjustment'!$I74="",'Budget Adjustment'!$J74=""),"",IF('Budget Adjustment'!$H74=I$5,('Budget Adjustment'!$I74-'Budget Adjustment'!$J74)*VLOOKUP(_xlfn.NUMBERVALUE($E59),Accounts!$A$4:$B$9,2,TRUE),IF('Budget Adjustment'!$H74=Dimensions!$E$5,('Budget Adjustment'!$I74-'Budget Adjustment'!$J74)/12*VLOOKUP(_xlfn.NUMBERVALUE($E59),Accounts!$A$4:$B$9,2,TRUE),0)))</f>
        <v/>
      </c>
      <c r="J59" s="27" t="str">
        <f>IF(AND('Budget Adjustment'!$I74="",'Budget Adjustment'!$J74=""),"",IF('Budget Adjustment'!$H74=J$5,('Budget Adjustment'!$I74-'Budget Adjustment'!$J74)*VLOOKUP(_xlfn.NUMBERVALUE($E59),Accounts!$A$4:$B$9,2,TRUE),IF('Budget Adjustment'!$H74=Dimensions!$E$5,('Budget Adjustment'!$I74-'Budget Adjustment'!$J74)/12*VLOOKUP(_xlfn.NUMBERVALUE($E59),Accounts!$A$4:$B$9,2,TRUE),0)))</f>
        <v/>
      </c>
      <c r="K59" s="27" t="str">
        <f>IF(AND('Budget Adjustment'!$I74="",'Budget Adjustment'!$J74=""),"",IF('Budget Adjustment'!$H74=K$5,('Budget Adjustment'!$I74-'Budget Adjustment'!$J74)*VLOOKUP(_xlfn.NUMBERVALUE($E59),Accounts!$A$4:$B$9,2,TRUE),IF('Budget Adjustment'!$H74=Dimensions!$E$5,('Budget Adjustment'!$I74-'Budget Adjustment'!$J74)/12*VLOOKUP(_xlfn.NUMBERVALUE($E59),Accounts!$A$4:$B$9,2,TRUE),0)))</f>
        <v/>
      </c>
      <c r="L59" s="27" t="str">
        <f>IF(AND('Budget Adjustment'!$I74="",'Budget Adjustment'!$J74=""),"",IF('Budget Adjustment'!$H74=L$5,('Budget Adjustment'!$I74-'Budget Adjustment'!$J74)*VLOOKUP(_xlfn.NUMBERVALUE($E59),Accounts!$A$4:$B$9,2,TRUE),IF('Budget Adjustment'!$H74=Dimensions!$E$5,('Budget Adjustment'!$I74-'Budget Adjustment'!$J74)/12*VLOOKUP(_xlfn.NUMBERVALUE($E59),Accounts!$A$4:$B$9,2,TRUE),0)))</f>
        <v/>
      </c>
      <c r="M59" s="27" t="str">
        <f>IF(AND('Budget Adjustment'!$I74="",'Budget Adjustment'!$J74=""),"",IF('Budget Adjustment'!$H74=M$5,('Budget Adjustment'!$I74-'Budget Adjustment'!$J74)*VLOOKUP(_xlfn.NUMBERVALUE($E59),Accounts!$A$4:$B$9,2,TRUE),IF('Budget Adjustment'!$H74=Dimensions!$E$5,('Budget Adjustment'!$I74-'Budget Adjustment'!$J74)/12*VLOOKUP(_xlfn.NUMBERVALUE($E59),Accounts!$A$4:$B$9,2,TRUE),0)))</f>
        <v/>
      </c>
      <c r="N59" s="27" t="str">
        <f>IF(AND('Budget Adjustment'!$I74="",'Budget Adjustment'!$J74=""),"",IF('Budget Adjustment'!$H74=N$5,('Budget Adjustment'!$I74-'Budget Adjustment'!$J74)*VLOOKUP(_xlfn.NUMBERVALUE($E59),Accounts!$A$4:$B$9,2,TRUE),IF('Budget Adjustment'!$H74=Dimensions!$E$5,('Budget Adjustment'!$I74-'Budget Adjustment'!$J74)/12*VLOOKUP(_xlfn.NUMBERVALUE($E59),Accounts!$A$4:$B$9,2,TRUE),0)))</f>
        <v/>
      </c>
      <c r="O59" s="27" t="str">
        <f>IF(AND('Budget Adjustment'!$I74="",'Budget Adjustment'!$J74=""),"",IF('Budget Adjustment'!$H74=O$5,('Budget Adjustment'!$I74-'Budget Adjustment'!$J74)*VLOOKUP(_xlfn.NUMBERVALUE($E59),Accounts!$A$4:$B$9,2,TRUE),IF('Budget Adjustment'!$H74=Dimensions!$E$5,('Budget Adjustment'!$I74-'Budget Adjustment'!$J74)/12*VLOOKUP(_xlfn.NUMBERVALUE($E59),Accounts!$A$4:$B$9,2,TRUE),0)))</f>
        <v/>
      </c>
      <c r="P59" s="27" t="str">
        <f>IF(AND('Budget Adjustment'!$I74="",'Budget Adjustment'!$J74=""),"",IF('Budget Adjustment'!$H74=P$5,('Budget Adjustment'!$I74-'Budget Adjustment'!$J74)*VLOOKUP(_xlfn.NUMBERVALUE($E59),Accounts!$A$4:$B$9,2,TRUE),IF('Budget Adjustment'!$H74=Dimensions!$E$5,('Budget Adjustment'!$I74-'Budget Adjustment'!$J74)/12*VLOOKUP(_xlfn.NUMBERVALUE($E59),Accounts!$A$4:$B$9,2,TRUE),0)))</f>
        <v/>
      </c>
      <c r="Q59" s="27" t="str">
        <f>IF(AND('Budget Adjustment'!$I74="",'Budget Adjustment'!$J74=""),"",IF('Budget Adjustment'!$H74=Q$5,('Budget Adjustment'!$I74-'Budget Adjustment'!$J74)*VLOOKUP(_xlfn.NUMBERVALUE($E59),Accounts!$A$4:$B$9,2,TRUE),IF('Budget Adjustment'!$H74=Dimensions!$E$5,('Budget Adjustment'!$I74-'Budget Adjustment'!$J74)/12*VLOOKUP(_xlfn.NUMBERVALUE($E59),Accounts!$A$4:$B$9,2,TRUE),0)))</f>
        <v/>
      </c>
      <c r="R59" s="27" t="str">
        <f>IF(AND('Budget Adjustment'!$I74="",'Budget Adjustment'!$J74=""),"",IF('Budget Adjustment'!$H74=R$5,('Budget Adjustment'!$I74-'Budget Adjustment'!$J74)*VLOOKUP(_xlfn.NUMBERVALUE($E59),Accounts!$A$4:$B$9,2,TRUE),IF('Budget Adjustment'!$H74=Dimensions!$E$5,('Budget Adjustment'!$I74-'Budget Adjustment'!$J74)/12*VLOOKUP(_xlfn.NUMBERVALUE($E59),Accounts!$A$4:$B$9,2,TRUE),0)))</f>
        <v/>
      </c>
      <c r="S59" s="27" t="str">
        <f>IF(AND('Budget Adjustment'!$I74="",'Budget Adjustment'!$J74=""),"",IF('Budget Adjustment'!$H74=S$5,('Budget Adjustment'!$I74-'Budget Adjustment'!$J74)*VLOOKUP(_xlfn.NUMBERVALUE($E59),Accounts!$A$4:$B$9,2,TRUE),IF('Budget Adjustment'!$H74=Dimensions!$E$5,('Budget Adjustment'!$I74-'Budget Adjustment'!$J74)/12*VLOOKUP(_xlfn.NUMBERVALUE($E59),Accounts!$A$4:$B$9,2,TRUE),0)))</f>
        <v/>
      </c>
      <c r="T59" s="27" t="str">
        <f>IF(AND('Budget Adjustment'!$I74="",'Budget Adjustment'!$J74=""),"",IF('Budget Adjustment'!$H74=T$5,('Budget Adjustment'!$I74-'Budget Adjustment'!$J74)*VLOOKUP(_xlfn.NUMBERVALUE($E59),Accounts!$A$4:$B$9,2,TRUE),IF('Budget Adjustment'!$H74=Dimensions!$E$5,('Budget Adjustment'!$I74-'Budget Adjustment'!$J74)/12*VLOOKUP(_xlfn.NUMBERVALUE($E59),Accounts!$A$4:$B$9,2,TRUE),0)))</f>
        <v/>
      </c>
    </row>
    <row r="60" spans="1:20" x14ac:dyDescent="0.35">
      <c r="A60" s="27" t="str">
        <f>IF('Budget Adjustment'!B75="","",CONCATENATE(Dimensions!F$2,LEFT('Budget Adjustment'!B75,2)))</f>
        <v/>
      </c>
      <c r="B60" s="27" t="str">
        <f>IF('Budget Adjustment'!C75="","",CONCATENATE(Dimensions!G$2,LEFT('Budget Adjustment'!C75,4)))</f>
        <v/>
      </c>
      <c r="C60" s="27" t="str">
        <f>IF('Budget Adjustment'!D75="","",CONCATENATE(Dimensions!H$2,LEFT('Budget Adjustment'!D75,5)))</f>
        <v/>
      </c>
      <c r="D60" s="27" t="str">
        <f>IF('Budget Adjustment'!E75="","",CONCATENATE(Dimensions!I$2,LEFT('Budget Adjustment'!E75,6)))</f>
        <v/>
      </c>
      <c r="E60" s="27" t="str">
        <f>IF('Budget Adjustment'!F75="","",LEFT('Budget Adjustment'!F75,5))</f>
        <v/>
      </c>
      <c r="F60" s="27" t="str">
        <f>IF('Budget Adjustment'!G75="","",CONCATENATE(Dimensions!K$2,LEFT('Budget Adjustment'!G75,3)))</f>
        <v/>
      </c>
      <c r="G60" s="27" t="str">
        <f>IF('Budget Adjustment'!B75="","","Upload Line Item")</f>
        <v/>
      </c>
      <c r="H60" s="27" t="str">
        <f>IF('Budget Adjustment'!B75="","",CONCATENATE('Budget Adjustment'!$C$5," (",'Budget Adjustment'!$I$5,"): ",'Budget Adjustment'!K75))</f>
        <v/>
      </c>
      <c r="I60" s="27" t="str">
        <f>IF(AND('Budget Adjustment'!$I75="",'Budget Adjustment'!$J75=""),"",IF('Budget Adjustment'!$H75=I$5,('Budget Adjustment'!$I75-'Budget Adjustment'!$J75)*VLOOKUP(_xlfn.NUMBERVALUE($E60),Accounts!$A$4:$B$9,2,TRUE),IF('Budget Adjustment'!$H75=Dimensions!$E$5,('Budget Adjustment'!$I75-'Budget Adjustment'!$J75)/12*VLOOKUP(_xlfn.NUMBERVALUE($E60),Accounts!$A$4:$B$9,2,TRUE),0)))</f>
        <v/>
      </c>
      <c r="J60" s="27" t="str">
        <f>IF(AND('Budget Adjustment'!$I75="",'Budget Adjustment'!$J75=""),"",IF('Budget Adjustment'!$H75=J$5,('Budget Adjustment'!$I75-'Budget Adjustment'!$J75)*VLOOKUP(_xlfn.NUMBERVALUE($E60),Accounts!$A$4:$B$9,2,TRUE),IF('Budget Adjustment'!$H75=Dimensions!$E$5,('Budget Adjustment'!$I75-'Budget Adjustment'!$J75)/12*VLOOKUP(_xlfn.NUMBERVALUE($E60),Accounts!$A$4:$B$9,2,TRUE),0)))</f>
        <v/>
      </c>
      <c r="K60" s="27" t="str">
        <f>IF(AND('Budget Adjustment'!$I75="",'Budget Adjustment'!$J75=""),"",IF('Budget Adjustment'!$H75=K$5,('Budget Adjustment'!$I75-'Budget Adjustment'!$J75)*VLOOKUP(_xlfn.NUMBERVALUE($E60),Accounts!$A$4:$B$9,2,TRUE),IF('Budget Adjustment'!$H75=Dimensions!$E$5,('Budget Adjustment'!$I75-'Budget Adjustment'!$J75)/12*VLOOKUP(_xlfn.NUMBERVALUE($E60),Accounts!$A$4:$B$9,2,TRUE),0)))</f>
        <v/>
      </c>
      <c r="L60" s="27" t="str">
        <f>IF(AND('Budget Adjustment'!$I75="",'Budget Adjustment'!$J75=""),"",IF('Budget Adjustment'!$H75=L$5,('Budget Adjustment'!$I75-'Budget Adjustment'!$J75)*VLOOKUP(_xlfn.NUMBERVALUE($E60),Accounts!$A$4:$B$9,2,TRUE),IF('Budget Adjustment'!$H75=Dimensions!$E$5,('Budget Adjustment'!$I75-'Budget Adjustment'!$J75)/12*VLOOKUP(_xlfn.NUMBERVALUE($E60),Accounts!$A$4:$B$9,2,TRUE),0)))</f>
        <v/>
      </c>
      <c r="M60" s="27" t="str">
        <f>IF(AND('Budget Adjustment'!$I75="",'Budget Adjustment'!$J75=""),"",IF('Budget Adjustment'!$H75=M$5,('Budget Adjustment'!$I75-'Budget Adjustment'!$J75)*VLOOKUP(_xlfn.NUMBERVALUE($E60),Accounts!$A$4:$B$9,2,TRUE),IF('Budget Adjustment'!$H75=Dimensions!$E$5,('Budget Adjustment'!$I75-'Budget Adjustment'!$J75)/12*VLOOKUP(_xlfn.NUMBERVALUE($E60),Accounts!$A$4:$B$9,2,TRUE),0)))</f>
        <v/>
      </c>
      <c r="N60" s="27" t="str">
        <f>IF(AND('Budget Adjustment'!$I75="",'Budget Adjustment'!$J75=""),"",IF('Budget Adjustment'!$H75=N$5,('Budget Adjustment'!$I75-'Budget Adjustment'!$J75)*VLOOKUP(_xlfn.NUMBERVALUE($E60),Accounts!$A$4:$B$9,2,TRUE),IF('Budget Adjustment'!$H75=Dimensions!$E$5,('Budget Adjustment'!$I75-'Budget Adjustment'!$J75)/12*VLOOKUP(_xlfn.NUMBERVALUE($E60),Accounts!$A$4:$B$9,2,TRUE),0)))</f>
        <v/>
      </c>
      <c r="O60" s="27" t="str">
        <f>IF(AND('Budget Adjustment'!$I75="",'Budget Adjustment'!$J75=""),"",IF('Budget Adjustment'!$H75=O$5,('Budget Adjustment'!$I75-'Budget Adjustment'!$J75)*VLOOKUP(_xlfn.NUMBERVALUE($E60),Accounts!$A$4:$B$9,2,TRUE),IF('Budget Adjustment'!$H75=Dimensions!$E$5,('Budget Adjustment'!$I75-'Budget Adjustment'!$J75)/12*VLOOKUP(_xlfn.NUMBERVALUE($E60),Accounts!$A$4:$B$9,2,TRUE),0)))</f>
        <v/>
      </c>
      <c r="P60" s="27" t="str">
        <f>IF(AND('Budget Adjustment'!$I75="",'Budget Adjustment'!$J75=""),"",IF('Budget Adjustment'!$H75=P$5,('Budget Adjustment'!$I75-'Budget Adjustment'!$J75)*VLOOKUP(_xlfn.NUMBERVALUE($E60),Accounts!$A$4:$B$9,2,TRUE),IF('Budget Adjustment'!$H75=Dimensions!$E$5,('Budget Adjustment'!$I75-'Budget Adjustment'!$J75)/12*VLOOKUP(_xlfn.NUMBERVALUE($E60),Accounts!$A$4:$B$9,2,TRUE),0)))</f>
        <v/>
      </c>
      <c r="Q60" s="27" t="str">
        <f>IF(AND('Budget Adjustment'!$I75="",'Budget Adjustment'!$J75=""),"",IF('Budget Adjustment'!$H75=Q$5,('Budget Adjustment'!$I75-'Budget Adjustment'!$J75)*VLOOKUP(_xlfn.NUMBERVALUE($E60),Accounts!$A$4:$B$9,2,TRUE),IF('Budget Adjustment'!$H75=Dimensions!$E$5,('Budget Adjustment'!$I75-'Budget Adjustment'!$J75)/12*VLOOKUP(_xlfn.NUMBERVALUE($E60),Accounts!$A$4:$B$9,2,TRUE),0)))</f>
        <v/>
      </c>
      <c r="R60" s="27" t="str">
        <f>IF(AND('Budget Adjustment'!$I75="",'Budget Adjustment'!$J75=""),"",IF('Budget Adjustment'!$H75=R$5,('Budget Adjustment'!$I75-'Budget Adjustment'!$J75)*VLOOKUP(_xlfn.NUMBERVALUE($E60),Accounts!$A$4:$B$9,2,TRUE),IF('Budget Adjustment'!$H75=Dimensions!$E$5,('Budget Adjustment'!$I75-'Budget Adjustment'!$J75)/12*VLOOKUP(_xlfn.NUMBERVALUE($E60),Accounts!$A$4:$B$9,2,TRUE),0)))</f>
        <v/>
      </c>
      <c r="S60" s="27" t="str">
        <f>IF(AND('Budget Adjustment'!$I75="",'Budget Adjustment'!$J75=""),"",IF('Budget Adjustment'!$H75=S$5,('Budget Adjustment'!$I75-'Budget Adjustment'!$J75)*VLOOKUP(_xlfn.NUMBERVALUE($E60),Accounts!$A$4:$B$9,2,TRUE),IF('Budget Adjustment'!$H75=Dimensions!$E$5,('Budget Adjustment'!$I75-'Budget Adjustment'!$J75)/12*VLOOKUP(_xlfn.NUMBERVALUE($E60),Accounts!$A$4:$B$9,2,TRUE),0)))</f>
        <v/>
      </c>
      <c r="T60" s="27" t="str">
        <f>IF(AND('Budget Adjustment'!$I75="",'Budget Adjustment'!$J75=""),"",IF('Budget Adjustment'!$H75=T$5,('Budget Adjustment'!$I75-'Budget Adjustment'!$J75)*VLOOKUP(_xlfn.NUMBERVALUE($E60),Accounts!$A$4:$B$9,2,TRUE),IF('Budget Adjustment'!$H75=Dimensions!$E$5,('Budget Adjustment'!$I75-'Budget Adjustment'!$J75)/12*VLOOKUP(_xlfn.NUMBERVALUE($E60),Accounts!$A$4:$B$9,2,TRUE),0)))</f>
        <v/>
      </c>
    </row>
    <row r="61" spans="1:20" x14ac:dyDescent="0.35">
      <c r="A61" s="27" t="str">
        <f>IF('Budget Adjustment'!B76="","",CONCATENATE(Dimensions!F$2,LEFT('Budget Adjustment'!B76,2)))</f>
        <v/>
      </c>
      <c r="B61" s="27" t="str">
        <f>IF('Budget Adjustment'!C76="","",CONCATENATE(Dimensions!G$2,LEFT('Budget Adjustment'!C76,4)))</f>
        <v/>
      </c>
      <c r="C61" s="27" t="str">
        <f>IF('Budget Adjustment'!D76="","",CONCATENATE(Dimensions!H$2,LEFT('Budget Adjustment'!D76,5)))</f>
        <v/>
      </c>
      <c r="D61" s="27" t="str">
        <f>IF('Budget Adjustment'!E76="","",CONCATENATE(Dimensions!I$2,LEFT('Budget Adjustment'!E76,6)))</f>
        <v/>
      </c>
      <c r="E61" s="27" t="str">
        <f>IF('Budget Adjustment'!F76="","",LEFT('Budget Adjustment'!F76,5))</f>
        <v/>
      </c>
      <c r="F61" s="27" t="str">
        <f>IF('Budget Adjustment'!G76="","",CONCATENATE(Dimensions!K$2,LEFT('Budget Adjustment'!G76,3)))</f>
        <v/>
      </c>
      <c r="G61" s="27" t="str">
        <f>IF('Budget Adjustment'!B76="","","Upload Line Item")</f>
        <v/>
      </c>
      <c r="H61" s="27" t="str">
        <f>IF('Budget Adjustment'!B76="","",CONCATENATE('Budget Adjustment'!$C$5," (",'Budget Adjustment'!$I$5,"): ",'Budget Adjustment'!K76))</f>
        <v/>
      </c>
      <c r="I61" s="27" t="str">
        <f>IF(AND('Budget Adjustment'!$I76="",'Budget Adjustment'!$J76=""),"",IF('Budget Adjustment'!$H76=I$5,('Budget Adjustment'!$I76-'Budget Adjustment'!$J76)*VLOOKUP(_xlfn.NUMBERVALUE($E61),Accounts!$A$4:$B$9,2,TRUE),IF('Budget Adjustment'!$H76=Dimensions!$E$5,('Budget Adjustment'!$I76-'Budget Adjustment'!$J76)/12*VLOOKUP(_xlfn.NUMBERVALUE($E61),Accounts!$A$4:$B$9,2,TRUE),0)))</f>
        <v/>
      </c>
      <c r="J61" s="27" t="str">
        <f>IF(AND('Budget Adjustment'!$I76="",'Budget Adjustment'!$J76=""),"",IF('Budget Adjustment'!$H76=J$5,('Budget Adjustment'!$I76-'Budget Adjustment'!$J76)*VLOOKUP(_xlfn.NUMBERVALUE($E61),Accounts!$A$4:$B$9,2,TRUE),IF('Budget Adjustment'!$H76=Dimensions!$E$5,('Budget Adjustment'!$I76-'Budget Adjustment'!$J76)/12*VLOOKUP(_xlfn.NUMBERVALUE($E61),Accounts!$A$4:$B$9,2,TRUE),0)))</f>
        <v/>
      </c>
      <c r="K61" s="27" t="str">
        <f>IF(AND('Budget Adjustment'!$I76="",'Budget Adjustment'!$J76=""),"",IF('Budget Adjustment'!$H76=K$5,('Budget Adjustment'!$I76-'Budget Adjustment'!$J76)*VLOOKUP(_xlfn.NUMBERVALUE($E61),Accounts!$A$4:$B$9,2,TRUE),IF('Budget Adjustment'!$H76=Dimensions!$E$5,('Budget Adjustment'!$I76-'Budget Adjustment'!$J76)/12*VLOOKUP(_xlfn.NUMBERVALUE($E61),Accounts!$A$4:$B$9,2,TRUE),0)))</f>
        <v/>
      </c>
      <c r="L61" s="27" t="str">
        <f>IF(AND('Budget Adjustment'!$I76="",'Budget Adjustment'!$J76=""),"",IF('Budget Adjustment'!$H76=L$5,('Budget Adjustment'!$I76-'Budget Adjustment'!$J76)*VLOOKUP(_xlfn.NUMBERVALUE($E61),Accounts!$A$4:$B$9,2,TRUE),IF('Budget Adjustment'!$H76=Dimensions!$E$5,('Budget Adjustment'!$I76-'Budget Adjustment'!$J76)/12*VLOOKUP(_xlfn.NUMBERVALUE($E61),Accounts!$A$4:$B$9,2,TRUE),0)))</f>
        <v/>
      </c>
      <c r="M61" s="27" t="str">
        <f>IF(AND('Budget Adjustment'!$I76="",'Budget Adjustment'!$J76=""),"",IF('Budget Adjustment'!$H76=M$5,('Budget Adjustment'!$I76-'Budget Adjustment'!$J76)*VLOOKUP(_xlfn.NUMBERVALUE($E61),Accounts!$A$4:$B$9,2,TRUE),IF('Budget Adjustment'!$H76=Dimensions!$E$5,('Budget Adjustment'!$I76-'Budget Adjustment'!$J76)/12*VLOOKUP(_xlfn.NUMBERVALUE($E61),Accounts!$A$4:$B$9,2,TRUE),0)))</f>
        <v/>
      </c>
      <c r="N61" s="27" t="str">
        <f>IF(AND('Budget Adjustment'!$I76="",'Budget Adjustment'!$J76=""),"",IF('Budget Adjustment'!$H76=N$5,('Budget Adjustment'!$I76-'Budget Adjustment'!$J76)*VLOOKUP(_xlfn.NUMBERVALUE($E61),Accounts!$A$4:$B$9,2,TRUE),IF('Budget Adjustment'!$H76=Dimensions!$E$5,('Budget Adjustment'!$I76-'Budget Adjustment'!$J76)/12*VLOOKUP(_xlfn.NUMBERVALUE($E61),Accounts!$A$4:$B$9,2,TRUE),0)))</f>
        <v/>
      </c>
      <c r="O61" s="27" t="str">
        <f>IF(AND('Budget Adjustment'!$I76="",'Budget Adjustment'!$J76=""),"",IF('Budget Adjustment'!$H76=O$5,('Budget Adjustment'!$I76-'Budget Adjustment'!$J76)*VLOOKUP(_xlfn.NUMBERVALUE($E61),Accounts!$A$4:$B$9,2,TRUE),IF('Budget Adjustment'!$H76=Dimensions!$E$5,('Budget Adjustment'!$I76-'Budget Adjustment'!$J76)/12*VLOOKUP(_xlfn.NUMBERVALUE($E61),Accounts!$A$4:$B$9,2,TRUE),0)))</f>
        <v/>
      </c>
      <c r="P61" s="27" t="str">
        <f>IF(AND('Budget Adjustment'!$I76="",'Budget Adjustment'!$J76=""),"",IF('Budget Adjustment'!$H76=P$5,('Budget Adjustment'!$I76-'Budget Adjustment'!$J76)*VLOOKUP(_xlfn.NUMBERVALUE($E61),Accounts!$A$4:$B$9,2,TRUE),IF('Budget Adjustment'!$H76=Dimensions!$E$5,('Budget Adjustment'!$I76-'Budget Adjustment'!$J76)/12*VLOOKUP(_xlfn.NUMBERVALUE($E61),Accounts!$A$4:$B$9,2,TRUE),0)))</f>
        <v/>
      </c>
      <c r="Q61" s="27" t="str">
        <f>IF(AND('Budget Adjustment'!$I76="",'Budget Adjustment'!$J76=""),"",IF('Budget Adjustment'!$H76=Q$5,('Budget Adjustment'!$I76-'Budget Adjustment'!$J76)*VLOOKUP(_xlfn.NUMBERVALUE($E61),Accounts!$A$4:$B$9,2,TRUE),IF('Budget Adjustment'!$H76=Dimensions!$E$5,('Budget Adjustment'!$I76-'Budget Adjustment'!$J76)/12*VLOOKUP(_xlfn.NUMBERVALUE($E61),Accounts!$A$4:$B$9,2,TRUE),0)))</f>
        <v/>
      </c>
      <c r="R61" s="27" t="str">
        <f>IF(AND('Budget Adjustment'!$I76="",'Budget Adjustment'!$J76=""),"",IF('Budget Adjustment'!$H76=R$5,('Budget Adjustment'!$I76-'Budget Adjustment'!$J76)*VLOOKUP(_xlfn.NUMBERVALUE($E61),Accounts!$A$4:$B$9,2,TRUE),IF('Budget Adjustment'!$H76=Dimensions!$E$5,('Budget Adjustment'!$I76-'Budget Adjustment'!$J76)/12*VLOOKUP(_xlfn.NUMBERVALUE($E61),Accounts!$A$4:$B$9,2,TRUE),0)))</f>
        <v/>
      </c>
      <c r="S61" s="27" t="str">
        <f>IF(AND('Budget Adjustment'!$I76="",'Budget Adjustment'!$J76=""),"",IF('Budget Adjustment'!$H76=S$5,('Budget Adjustment'!$I76-'Budget Adjustment'!$J76)*VLOOKUP(_xlfn.NUMBERVALUE($E61),Accounts!$A$4:$B$9,2,TRUE),IF('Budget Adjustment'!$H76=Dimensions!$E$5,('Budget Adjustment'!$I76-'Budget Adjustment'!$J76)/12*VLOOKUP(_xlfn.NUMBERVALUE($E61),Accounts!$A$4:$B$9,2,TRUE),0)))</f>
        <v/>
      </c>
      <c r="T61" s="27" t="str">
        <f>IF(AND('Budget Adjustment'!$I76="",'Budget Adjustment'!$J76=""),"",IF('Budget Adjustment'!$H76=T$5,('Budget Adjustment'!$I76-'Budget Adjustment'!$J76)*VLOOKUP(_xlfn.NUMBERVALUE($E61),Accounts!$A$4:$B$9,2,TRUE),IF('Budget Adjustment'!$H76=Dimensions!$E$5,('Budget Adjustment'!$I76-'Budget Adjustment'!$J76)/12*VLOOKUP(_xlfn.NUMBERVALUE($E61),Accounts!$A$4:$B$9,2,TRUE),0)))</f>
        <v/>
      </c>
    </row>
    <row r="62" spans="1:20" x14ac:dyDescent="0.35">
      <c r="A62" s="27" t="str">
        <f>IF('Budget Adjustment'!B77="","",CONCATENATE(Dimensions!F$2,LEFT('Budget Adjustment'!B77,2)))</f>
        <v/>
      </c>
      <c r="B62" s="27" t="str">
        <f>IF('Budget Adjustment'!C77="","",CONCATENATE(Dimensions!G$2,LEFT('Budget Adjustment'!C77,4)))</f>
        <v/>
      </c>
      <c r="C62" s="27" t="str">
        <f>IF('Budget Adjustment'!D77="","",CONCATENATE(Dimensions!H$2,LEFT('Budget Adjustment'!D77,5)))</f>
        <v/>
      </c>
      <c r="D62" s="27" t="str">
        <f>IF('Budget Adjustment'!E77="","",CONCATENATE(Dimensions!I$2,LEFT('Budget Adjustment'!E77,6)))</f>
        <v/>
      </c>
      <c r="E62" s="27" t="str">
        <f>IF('Budget Adjustment'!F77="","",LEFT('Budget Adjustment'!F77,5))</f>
        <v/>
      </c>
      <c r="F62" s="27" t="str">
        <f>IF('Budget Adjustment'!G77="","",CONCATENATE(Dimensions!K$2,LEFT('Budget Adjustment'!G77,3)))</f>
        <v/>
      </c>
      <c r="G62" s="27" t="str">
        <f>IF('Budget Adjustment'!B77="","","Upload Line Item")</f>
        <v/>
      </c>
      <c r="H62" s="27" t="str">
        <f>IF('Budget Adjustment'!B77="","",CONCATENATE('Budget Adjustment'!$C$5," (",'Budget Adjustment'!$I$5,"): ",'Budget Adjustment'!K77))</f>
        <v/>
      </c>
      <c r="I62" s="27" t="str">
        <f>IF(AND('Budget Adjustment'!$I77="",'Budget Adjustment'!$J77=""),"",IF('Budget Adjustment'!$H77=I$5,('Budget Adjustment'!$I77-'Budget Adjustment'!$J77)*VLOOKUP(_xlfn.NUMBERVALUE($E62),Accounts!$A$4:$B$9,2,TRUE),IF('Budget Adjustment'!$H77=Dimensions!$E$5,('Budget Adjustment'!$I77-'Budget Adjustment'!$J77)/12*VLOOKUP(_xlfn.NUMBERVALUE($E62),Accounts!$A$4:$B$9,2,TRUE),0)))</f>
        <v/>
      </c>
      <c r="J62" s="27" t="str">
        <f>IF(AND('Budget Adjustment'!$I77="",'Budget Adjustment'!$J77=""),"",IF('Budget Adjustment'!$H77=J$5,('Budget Adjustment'!$I77-'Budget Adjustment'!$J77)*VLOOKUP(_xlfn.NUMBERVALUE($E62),Accounts!$A$4:$B$9,2,TRUE),IF('Budget Adjustment'!$H77=Dimensions!$E$5,('Budget Adjustment'!$I77-'Budget Adjustment'!$J77)/12*VLOOKUP(_xlfn.NUMBERVALUE($E62),Accounts!$A$4:$B$9,2,TRUE),0)))</f>
        <v/>
      </c>
      <c r="K62" s="27" t="str">
        <f>IF(AND('Budget Adjustment'!$I77="",'Budget Adjustment'!$J77=""),"",IF('Budget Adjustment'!$H77=K$5,('Budget Adjustment'!$I77-'Budget Adjustment'!$J77)*VLOOKUP(_xlfn.NUMBERVALUE($E62),Accounts!$A$4:$B$9,2,TRUE),IF('Budget Adjustment'!$H77=Dimensions!$E$5,('Budget Adjustment'!$I77-'Budget Adjustment'!$J77)/12*VLOOKUP(_xlfn.NUMBERVALUE($E62),Accounts!$A$4:$B$9,2,TRUE),0)))</f>
        <v/>
      </c>
      <c r="L62" s="27" t="str">
        <f>IF(AND('Budget Adjustment'!$I77="",'Budget Adjustment'!$J77=""),"",IF('Budget Adjustment'!$H77=L$5,('Budget Adjustment'!$I77-'Budget Adjustment'!$J77)*VLOOKUP(_xlfn.NUMBERVALUE($E62),Accounts!$A$4:$B$9,2,TRUE),IF('Budget Adjustment'!$H77=Dimensions!$E$5,('Budget Adjustment'!$I77-'Budget Adjustment'!$J77)/12*VLOOKUP(_xlfn.NUMBERVALUE($E62),Accounts!$A$4:$B$9,2,TRUE),0)))</f>
        <v/>
      </c>
      <c r="M62" s="27" t="str">
        <f>IF(AND('Budget Adjustment'!$I77="",'Budget Adjustment'!$J77=""),"",IF('Budget Adjustment'!$H77=M$5,('Budget Adjustment'!$I77-'Budget Adjustment'!$J77)*VLOOKUP(_xlfn.NUMBERVALUE($E62),Accounts!$A$4:$B$9,2,TRUE),IF('Budget Adjustment'!$H77=Dimensions!$E$5,('Budget Adjustment'!$I77-'Budget Adjustment'!$J77)/12*VLOOKUP(_xlfn.NUMBERVALUE($E62),Accounts!$A$4:$B$9,2,TRUE),0)))</f>
        <v/>
      </c>
      <c r="N62" s="27" t="str">
        <f>IF(AND('Budget Adjustment'!$I77="",'Budget Adjustment'!$J77=""),"",IF('Budget Adjustment'!$H77=N$5,('Budget Adjustment'!$I77-'Budget Adjustment'!$J77)*VLOOKUP(_xlfn.NUMBERVALUE($E62),Accounts!$A$4:$B$9,2,TRUE),IF('Budget Adjustment'!$H77=Dimensions!$E$5,('Budget Adjustment'!$I77-'Budget Adjustment'!$J77)/12*VLOOKUP(_xlfn.NUMBERVALUE($E62),Accounts!$A$4:$B$9,2,TRUE),0)))</f>
        <v/>
      </c>
      <c r="O62" s="27" t="str">
        <f>IF(AND('Budget Adjustment'!$I77="",'Budget Adjustment'!$J77=""),"",IF('Budget Adjustment'!$H77=O$5,('Budget Adjustment'!$I77-'Budget Adjustment'!$J77)*VLOOKUP(_xlfn.NUMBERVALUE($E62),Accounts!$A$4:$B$9,2,TRUE),IF('Budget Adjustment'!$H77=Dimensions!$E$5,('Budget Adjustment'!$I77-'Budget Adjustment'!$J77)/12*VLOOKUP(_xlfn.NUMBERVALUE($E62),Accounts!$A$4:$B$9,2,TRUE),0)))</f>
        <v/>
      </c>
      <c r="P62" s="27" t="str">
        <f>IF(AND('Budget Adjustment'!$I77="",'Budget Adjustment'!$J77=""),"",IF('Budget Adjustment'!$H77=P$5,('Budget Adjustment'!$I77-'Budget Adjustment'!$J77)*VLOOKUP(_xlfn.NUMBERVALUE($E62),Accounts!$A$4:$B$9,2,TRUE),IF('Budget Adjustment'!$H77=Dimensions!$E$5,('Budget Adjustment'!$I77-'Budget Adjustment'!$J77)/12*VLOOKUP(_xlfn.NUMBERVALUE($E62),Accounts!$A$4:$B$9,2,TRUE),0)))</f>
        <v/>
      </c>
      <c r="Q62" s="27" t="str">
        <f>IF(AND('Budget Adjustment'!$I77="",'Budget Adjustment'!$J77=""),"",IF('Budget Adjustment'!$H77=Q$5,('Budget Adjustment'!$I77-'Budget Adjustment'!$J77)*VLOOKUP(_xlfn.NUMBERVALUE($E62),Accounts!$A$4:$B$9,2,TRUE),IF('Budget Adjustment'!$H77=Dimensions!$E$5,('Budget Adjustment'!$I77-'Budget Adjustment'!$J77)/12*VLOOKUP(_xlfn.NUMBERVALUE($E62),Accounts!$A$4:$B$9,2,TRUE),0)))</f>
        <v/>
      </c>
      <c r="R62" s="27" t="str">
        <f>IF(AND('Budget Adjustment'!$I77="",'Budget Adjustment'!$J77=""),"",IF('Budget Adjustment'!$H77=R$5,('Budget Adjustment'!$I77-'Budget Adjustment'!$J77)*VLOOKUP(_xlfn.NUMBERVALUE($E62),Accounts!$A$4:$B$9,2,TRUE),IF('Budget Adjustment'!$H77=Dimensions!$E$5,('Budget Adjustment'!$I77-'Budget Adjustment'!$J77)/12*VLOOKUP(_xlfn.NUMBERVALUE($E62),Accounts!$A$4:$B$9,2,TRUE),0)))</f>
        <v/>
      </c>
      <c r="S62" s="27" t="str">
        <f>IF(AND('Budget Adjustment'!$I77="",'Budget Adjustment'!$J77=""),"",IF('Budget Adjustment'!$H77=S$5,('Budget Adjustment'!$I77-'Budget Adjustment'!$J77)*VLOOKUP(_xlfn.NUMBERVALUE($E62),Accounts!$A$4:$B$9,2,TRUE),IF('Budget Adjustment'!$H77=Dimensions!$E$5,('Budget Adjustment'!$I77-'Budget Adjustment'!$J77)/12*VLOOKUP(_xlfn.NUMBERVALUE($E62),Accounts!$A$4:$B$9,2,TRUE),0)))</f>
        <v/>
      </c>
      <c r="T62" s="27" t="str">
        <f>IF(AND('Budget Adjustment'!$I77="",'Budget Adjustment'!$J77=""),"",IF('Budget Adjustment'!$H77=T$5,('Budget Adjustment'!$I77-'Budget Adjustment'!$J77)*VLOOKUP(_xlfn.NUMBERVALUE($E62),Accounts!$A$4:$B$9,2,TRUE),IF('Budget Adjustment'!$H77=Dimensions!$E$5,('Budget Adjustment'!$I77-'Budget Adjustment'!$J77)/12*VLOOKUP(_xlfn.NUMBERVALUE($E62),Accounts!$A$4:$B$9,2,TRUE),0)))</f>
        <v/>
      </c>
    </row>
    <row r="63" spans="1:20" x14ac:dyDescent="0.35">
      <c r="A63" s="27" t="str">
        <f>IF('Budget Adjustment'!B78="","",CONCATENATE(Dimensions!F$2,LEFT('Budget Adjustment'!B78,2)))</f>
        <v/>
      </c>
      <c r="B63" s="27" t="str">
        <f>IF('Budget Adjustment'!C78="","",CONCATENATE(Dimensions!G$2,LEFT('Budget Adjustment'!C78,4)))</f>
        <v/>
      </c>
      <c r="C63" s="27" t="str">
        <f>IF('Budget Adjustment'!D78="","",CONCATENATE(Dimensions!H$2,LEFT('Budget Adjustment'!D78,5)))</f>
        <v/>
      </c>
      <c r="D63" s="27" t="str">
        <f>IF('Budget Adjustment'!E78="","",CONCATENATE(Dimensions!I$2,LEFT('Budget Adjustment'!E78,6)))</f>
        <v/>
      </c>
      <c r="E63" s="27" t="str">
        <f>IF('Budget Adjustment'!F78="","",LEFT('Budget Adjustment'!F78,5))</f>
        <v/>
      </c>
      <c r="F63" s="27" t="str">
        <f>IF('Budget Adjustment'!G78="","",CONCATENATE(Dimensions!K$2,LEFT('Budget Adjustment'!G78,3)))</f>
        <v/>
      </c>
      <c r="G63" s="27" t="str">
        <f>IF('Budget Adjustment'!B78="","","Upload Line Item")</f>
        <v/>
      </c>
      <c r="H63" s="27" t="str">
        <f>IF('Budget Adjustment'!B78="","",CONCATENATE('Budget Adjustment'!$C$5," (",'Budget Adjustment'!$I$5,"): ",'Budget Adjustment'!K78))</f>
        <v/>
      </c>
      <c r="I63" s="27" t="str">
        <f>IF(AND('Budget Adjustment'!$I78="",'Budget Adjustment'!$J78=""),"",IF('Budget Adjustment'!$H78=I$5,('Budget Adjustment'!$I78-'Budget Adjustment'!$J78)*VLOOKUP(_xlfn.NUMBERVALUE($E63),Accounts!$A$4:$B$9,2,TRUE),IF('Budget Adjustment'!$H78=Dimensions!$E$5,('Budget Adjustment'!$I78-'Budget Adjustment'!$J78)/12*VLOOKUP(_xlfn.NUMBERVALUE($E63),Accounts!$A$4:$B$9,2,TRUE),0)))</f>
        <v/>
      </c>
      <c r="J63" s="27" t="str">
        <f>IF(AND('Budget Adjustment'!$I78="",'Budget Adjustment'!$J78=""),"",IF('Budget Adjustment'!$H78=J$5,('Budget Adjustment'!$I78-'Budget Adjustment'!$J78)*VLOOKUP(_xlfn.NUMBERVALUE($E63),Accounts!$A$4:$B$9,2,TRUE),IF('Budget Adjustment'!$H78=Dimensions!$E$5,('Budget Adjustment'!$I78-'Budget Adjustment'!$J78)/12*VLOOKUP(_xlfn.NUMBERVALUE($E63),Accounts!$A$4:$B$9,2,TRUE),0)))</f>
        <v/>
      </c>
      <c r="K63" s="27" t="str">
        <f>IF(AND('Budget Adjustment'!$I78="",'Budget Adjustment'!$J78=""),"",IF('Budget Adjustment'!$H78=K$5,('Budget Adjustment'!$I78-'Budget Adjustment'!$J78)*VLOOKUP(_xlfn.NUMBERVALUE($E63),Accounts!$A$4:$B$9,2,TRUE),IF('Budget Adjustment'!$H78=Dimensions!$E$5,('Budget Adjustment'!$I78-'Budget Adjustment'!$J78)/12*VLOOKUP(_xlfn.NUMBERVALUE($E63),Accounts!$A$4:$B$9,2,TRUE),0)))</f>
        <v/>
      </c>
      <c r="L63" s="27" t="str">
        <f>IF(AND('Budget Adjustment'!$I78="",'Budget Adjustment'!$J78=""),"",IF('Budget Adjustment'!$H78=L$5,('Budget Adjustment'!$I78-'Budget Adjustment'!$J78)*VLOOKUP(_xlfn.NUMBERVALUE($E63),Accounts!$A$4:$B$9,2,TRUE),IF('Budget Adjustment'!$H78=Dimensions!$E$5,('Budget Adjustment'!$I78-'Budget Adjustment'!$J78)/12*VLOOKUP(_xlfn.NUMBERVALUE($E63),Accounts!$A$4:$B$9,2,TRUE),0)))</f>
        <v/>
      </c>
      <c r="M63" s="27" t="str">
        <f>IF(AND('Budget Adjustment'!$I78="",'Budget Adjustment'!$J78=""),"",IF('Budget Adjustment'!$H78=M$5,('Budget Adjustment'!$I78-'Budget Adjustment'!$J78)*VLOOKUP(_xlfn.NUMBERVALUE($E63),Accounts!$A$4:$B$9,2,TRUE),IF('Budget Adjustment'!$H78=Dimensions!$E$5,('Budget Adjustment'!$I78-'Budget Adjustment'!$J78)/12*VLOOKUP(_xlfn.NUMBERVALUE($E63),Accounts!$A$4:$B$9,2,TRUE),0)))</f>
        <v/>
      </c>
      <c r="N63" s="27" t="str">
        <f>IF(AND('Budget Adjustment'!$I78="",'Budget Adjustment'!$J78=""),"",IF('Budget Adjustment'!$H78=N$5,('Budget Adjustment'!$I78-'Budget Adjustment'!$J78)*VLOOKUP(_xlfn.NUMBERVALUE($E63),Accounts!$A$4:$B$9,2,TRUE),IF('Budget Adjustment'!$H78=Dimensions!$E$5,('Budget Adjustment'!$I78-'Budget Adjustment'!$J78)/12*VLOOKUP(_xlfn.NUMBERVALUE($E63),Accounts!$A$4:$B$9,2,TRUE),0)))</f>
        <v/>
      </c>
      <c r="O63" s="27" t="str">
        <f>IF(AND('Budget Adjustment'!$I78="",'Budget Adjustment'!$J78=""),"",IF('Budget Adjustment'!$H78=O$5,('Budget Adjustment'!$I78-'Budget Adjustment'!$J78)*VLOOKUP(_xlfn.NUMBERVALUE($E63),Accounts!$A$4:$B$9,2,TRUE),IF('Budget Adjustment'!$H78=Dimensions!$E$5,('Budget Adjustment'!$I78-'Budget Adjustment'!$J78)/12*VLOOKUP(_xlfn.NUMBERVALUE($E63),Accounts!$A$4:$B$9,2,TRUE),0)))</f>
        <v/>
      </c>
      <c r="P63" s="27" t="str">
        <f>IF(AND('Budget Adjustment'!$I78="",'Budget Adjustment'!$J78=""),"",IF('Budget Adjustment'!$H78=P$5,('Budget Adjustment'!$I78-'Budget Adjustment'!$J78)*VLOOKUP(_xlfn.NUMBERVALUE($E63),Accounts!$A$4:$B$9,2,TRUE),IF('Budget Adjustment'!$H78=Dimensions!$E$5,('Budget Adjustment'!$I78-'Budget Adjustment'!$J78)/12*VLOOKUP(_xlfn.NUMBERVALUE($E63),Accounts!$A$4:$B$9,2,TRUE),0)))</f>
        <v/>
      </c>
      <c r="Q63" s="27" t="str">
        <f>IF(AND('Budget Adjustment'!$I78="",'Budget Adjustment'!$J78=""),"",IF('Budget Adjustment'!$H78=Q$5,('Budget Adjustment'!$I78-'Budget Adjustment'!$J78)*VLOOKUP(_xlfn.NUMBERVALUE($E63),Accounts!$A$4:$B$9,2,TRUE),IF('Budget Adjustment'!$H78=Dimensions!$E$5,('Budget Adjustment'!$I78-'Budget Adjustment'!$J78)/12*VLOOKUP(_xlfn.NUMBERVALUE($E63),Accounts!$A$4:$B$9,2,TRUE),0)))</f>
        <v/>
      </c>
      <c r="R63" s="27" t="str">
        <f>IF(AND('Budget Adjustment'!$I78="",'Budget Adjustment'!$J78=""),"",IF('Budget Adjustment'!$H78=R$5,('Budget Adjustment'!$I78-'Budget Adjustment'!$J78)*VLOOKUP(_xlfn.NUMBERVALUE($E63),Accounts!$A$4:$B$9,2,TRUE),IF('Budget Adjustment'!$H78=Dimensions!$E$5,('Budget Adjustment'!$I78-'Budget Adjustment'!$J78)/12*VLOOKUP(_xlfn.NUMBERVALUE($E63),Accounts!$A$4:$B$9,2,TRUE),0)))</f>
        <v/>
      </c>
      <c r="S63" s="27" t="str">
        <f>IF(AND('Budget Adjustment'!$I78="",'Budget Adjustment'!$J78=""),"",IF('Budget Adjustment'!$H78=S$5,('Budget Adjustment'!$I78-'Budget Adjustment'!$J78)*VLOOKUP(_xlfn.NUMBERVALUE($E63),Accounts!$A$4:$B$9,2,TRUE),IF('Budget Adjustment'!$H78=Dimensions!$E$5,('Budget Adjustment'!$I78-'Budget Adjustment'!$J78)/12*VLOOKUP(_xlfn.NUMBERVALUE($E63),Accounts!$A$4:$B$9,2,TRUE),0)))</f>
        <v/>
      </c>
      <c r="T63" s="27" t="str">
        <f>IF(AND('Budget Adjustment'!$I78="",'Budget Adjustment'!$J78=""),"",IF('Budget Adjustment'!$H78=T$5,('Budget Adjustment'!$I78-'Budget Adjustment'!$J78)*VLOOKUP(_xlfn.NUMBERVALUE($E63),Accounts!$A$4:$B$9,2,TRUE),IF('Budget Adjustment'!$H78=Dimensions!$E$5,('Budget Adjustment'!$I78-'Budget Adjustment'!$J78)/12*VLOOKUP(_xlfn.NUMBERVALUE($E63),Accounts!$A$4:$B$9,2,TRUE),0)))</f>
        <v/>
      </c>
    </row>
    <row r="64" spans="1:20" x14ac:dyDescent="0.35">
      <c r="A64" s="27" t="str">
        <f>IF('Budget Adjustment'!B79="","",CONCATENATE(Dimensions!F$2,LEFT('Budget Adjustment'!B79,2)))</f>
        <v/>
      </c>
      <c r="B64" s="27" t="str">
        <f>IF('Budget Adjustment'!C79="","",CONCATENATE(Dimensions!G$2,LEFT('Budget Adjustment'!C79,4)))</f>
        <v/>
      </c>
      <c r="C64" s="27" t="str">
        <f>IF('Budget Adjustment'!D79="","",CONCATENATE(Dimensions!H$2,LEFT('Budget Adjustment'!D79,5)))</f>
        <v/>
      </c>
      <c r="D64" s="27" t="str">
        <f>IF('Budget Adjustment'!E79="","",CONCATENATE(Dimensions!I$2,LEFT('Budget Adjustment'!E79,6)))</f>
        <v/>
      </c>
      <c r="E64" s="27" t="str">
        <f>IF('Budget Adjustment'!F79="","",LEFT('Budget Adjustment'!F79,5))</f>
        <v/>
      </c>
      <c r="F64" s="27" t="str">
        <f>IF('Budget Adjustment'!G79="","",CONCATENATE(Dimensions!K$2,LEFT('Budget Adjustment'!G79,3)))</f>
        <v/>
      </c>
      <c r="G64" s="27" t="str">
        <f>IF('Budget Adjustment'!B79="","","Upload Line Item")</f>
        <v/>
      </c>
      <c r="H64" s="27" t="str">
        <f>IF('Budget Adjustment'!B79="","",CONCATENATE('Budget Adjustment'!$C$5," (",'Budget Adjustment'!$I$5,"): ",'Budget Adjustment'!K79))</f>
        <v/>
      </c>
      <c r="I64" s="27" t="str">
        <f>IF(AND('Budget Adjustment'!$I79="",'Budget Adjustment'!$J79=""),"",IF('Budget Adjustment'!$H79=I$5,('Budget Adjustment'!$I79-'Budget Adjustment'!$J79)*VLOOKUP(_xlfn.NUMBERVALUE($E64),Accounts!$A$4:$B$9,2,TRUE),IF('Budget Adjustment'!$H79=Dimensions!$E$5,('Budget Adjustment'!$I79-'Budget Adjustment'!$J79)/12*VLOOKUP(_xlfn.NUMBERVALUE($E64),Accounts!$A$4:$B$9,2,TRUE),0)))</f>
        <v/>
      </c>
      <c r="J64" s="27" t="str">
        <f>IF(AND('Budget Adjustment'!$I79="",'Budget Adjustment'!$J79=""),"",IF('Budget Adjustment'!$H79=J$5,('Budget Adjustment'!$I79-'Budget Adjustment'!$J79)*VLOOKUP(_xlfn.NUMBERVALUE($E64),Accounts!$A$4:$B$9,2,TRUE),IF('Budget Adjustment'!$H79=Dimensions!$E$5,('Budget Adjustment'!$I79-'Budget Adjustment'!$J79)/12*VLOOKUP(_xlfn.NUMBERVALUE($E64),Accounts!$A$4:$B$9,2,TRUE),0)))</f>
        <v/>
      </c>
      <c r="K64" s="27" t="str">
        <f>IF(AND('Budget Adjustment'!$I79="",'Budget Adjustment'!$J79=""),"",IF('Budget Adjustment'!$H79=K$5,('Budget Adjustment'!$I79-'Budget Adjustment'!$J79)*VLOOKUP(_xlfn.NUMBERVALUE($E64),Accounts!$A$4:$B$9,2,TRUE),IF('Budget Adjustment'!$H79=Dimensions!$E$5,('Budget Adjustment'!$I79-'Budget Adjustment'!$J79)/12*VLOOKUP(_xlfn.NUMBERVALUE($E64),Accounts!$A$4:$B$9,2,TRUE),0)))</f>
        <v/>
      </c>
      <c r="L64" s="27" t="str">
        <f>IF(AND('Budget Adjustment'!$I79="",'Budget Adjustment'!$J79=""),"",IF('Budget Adjustment'!$H79=L$5,('Budget Adjustment'!$I79-'Budget Adjustment'!$J79)*VLOOKUP(_xlfn.NUMBERVALUE($E64),Accounts!$A$4:$B$9,2,TRUE),IF('Budget Adjustment'!$H79=Dimensions!$E$5,('Budget Adjustment'!$I79-'Budget Adjustment'!$J79)/12*VLOOKUP(_xlfn.NUMBERVALUE($E64),Accounts!$A$4:$B$9,2,TRUE),0)))</f>
        <v/>
      </c>
      <c r="M64" s="27" t="str">
        <f>IF(AND('Budget Adjustment'!$I79="",'Budget Adjustment'!$J79=""),"",IF('Budget Adjustment'!$H79=M$5,('Budget Adjustment'!$I79-'Budget Adjustment'!$J79)*VLOOKUP(_xlfn.NUMBERVALUE($E64),Accounts!$A$4:$B$9,2,TRUE),IF('Budget Adjustment'!$H79=Dimensions!$E$5,('Budget Adjustment'!$I79-'Budget Adjustment'!$J79)/12*VLOOKUP(_xlfn.NUMBERVALUE($E64),Accounts!$A$4:$B$9,2,TRUE),0)))</f>
        <v/>
      </c>
      <c r="N64" s="27" t="str">
        <f>IF(AND('Budget Adjustment'!$I79="",'Budget Adjustment'!$J79=""),"",IF('Budget Adjustment'!$H79=N$5,('Budget Adjustment'!$I79-'Budget Adjustment'!$J79)*VLOOKUP(_xlfn.NUMBERVALUE($E64),Accounts!$A$4:$B$9,2,TRUE),IF('Budget Adjustment'!$H79=Dimensions!$E$5,('Budget Adjustment'!$I79-'Budget Adjustment'!$J79)/12*VLOOKUP(_xlfn.NUMBERVALUE($E64),Accounts!$A$4:$B$9,2,TRUE),0)))</f>
        <v/>
      </c>
      <c r="O64" s="27" t="str">
        <f>IF(AND('Budget Adjustment'!$I79="",'Budget Adjustment'!$J79=""),"",IF('Budget Adjustment'!$H79=O$5,('Budget Adjustment'!$I79-'Budget Adjustment'!$J79)*VLOOKUP(_xlfn.NUMBERVALUE($E64),Accounts!$A$4:$B$9,2,TRUE),IF('Budget Adjustment'!$H79=Dimensions!$E$5,('Budget Adjustment'!$I79-'Budget Adjustment'!$J79)/12*VLOOKUP(_xlfn.NUMBERVALUE($E64),Accounts!$A$4:$B$9,2,TRUE),0)))</f>
        <v/>
      </c>
      <c r="P64" s="27" t="str">
        <f>IF(AND('Budget Adjustment'!$I79="",'Budget Adjustment'!$J79=""),"",IF('Budget Adjustment'!$H79=P$5,('Budget Adjustment'!$I79-'Budget Adjustment'!$J79)*VLOOKUP(_xlfn.NUMBERVALUE($E64),Accounts!$A$4:$B$9,2,TRUE),IF('Budget Adjustment'!$H79=Dimensions!$E$5,('Budget Adjustment'!$I79-'Budget Adjustment'!$J79)/12*VLOOKUP(_xlfn.NUMBERVALUE($E64),Accounts!$A$4:$B$9,2,TRUE),0)))</f>
        <v/>
      </c>
      <c r="Q64" s="27" t="str">
        <f>IF(AND('Budget Adjustment'!$I79="",'Budget Adjustment'!$J79=""),"",IF('Budget Adjustment'!$H79=Q$5,('Budget Adjustment'!$I79-'Budget Adjustment'!$J79)*VLOOKUP(_xlfn.NUMBERVALUE($E64),Accounts!$A$4:$B$9,2,TRUE),IF('Budget Adjustment'!$H79=Dimensions!$E$5,('Budget Adjustment'!$I79-'Budget Adjustment'!$J79)/12*VLOOKUP(_xlfn.NUMBERVALUE($E64),Accounts!$A$4:$B$9,2,TRUE),0)))</f>
        <v/>
      </c>
      <c r="R64" s="27" t="str">
        <f>IF(AND('Budget Adjustment'!$I79="",'Budget Adjustment'!$J79=""),"",IF('Budget Adjustment'!$H79=R$5,('Budget Adjustment'!$I79-'Budget Adjustment'!$J79)*VLOOKUP(_xlfn.NUMBERVALUE($E64),Accounts!$A$4:$B$9,2,TRUE),IF('Budget Adjustment'!$H79=Dimensions!$E$5,('Budget Adjustment'!$I79-'Budget Adjustment'!$J79)/12*VLOOKUP(_xlfn.NUMBERVALUE($E64),Accounts!$A$4:$B$9,2,TRUE),0)))</f>
        <v/>
      </c>
      <c r="S64" s="27" t="str">
        <f>IF(AND('Budget Adjustment'!$I79="",'Budget Adjustment'!$J79=""),"",IF('Budget Adjustment'!$H79=S$5,('Budget Adjustment'!$I79-'Budget Adjustment'!$J79)*VLOOKUP(_xlfn.NUMBERVALUE($E64),Accounts!$A$4:$B$9,2,TRUE),IF('Budget Adjustment'!$H79=Dimensions!$E$5,('Budget Adjustment'!$I79-'Budget Adjustment'!$J79)/12*VLOOKUP(_xlfn.NUMBERVALUE($E64),Accounts!$A$4:$B$9,2,TRUE),0)))</f>
        <v/>
      </c>
      <c r="T64" s="27" t="str">
        <f>IF(AND('Budget Adjustment'!$I79="",'Budget Adjustment'!$J79=""),"",IF('Budget Adjustment'!$H79=T$5,('Budget Adjustment'!$I79-'Budget Adjustment'!$J79)*VLOOKUP(_xlfn.NUMBERVALUE($E64),Accounts!$A$4:$B$9,2,TRUE),IF('Budget Adjustment'!$H79=Dimensions!$E$5,('Budget Adjustment'!$I79-'Budget Adjustment'!$J79)/12*VLOOKUP(_xlfn.NUMBERVALUE($E64),Accounts!$A$4:$B$9,2,TRUE),0)))</f>
        <v/>
      </c>
    </row>
    <row r="65" spans="1:20" x14ac:dyDescent="0.35">
      <c r="A65" s="27" t="str">
        <f>IF('Budget Adjustment'!B80="","",CONCATENATE(Dimensions!F$2,LEFT('Budget Adjustment'!B80,2)))</f>
        <v/>
      </c>
      <c r="B65" s="27" t="str">
        <f>IF('Budget Adjustment'!C80="","",CONCATENATE(Dimensions!G$2,LEFT('Budget Adjustment'!C80,4)))</f>
        <v/>
      </c>
      <c r="C65" s="27" t="str">
        <f>IF('Budget Adjustment'!D80="","",CONCATENATE(Dimensions!H$2,LEFT('Budget Adjustment'!D80,5)))</f>
        <v/>
      </c>
      <c r="D65" s="27" t="str">
        <f>IF('Budget Adjustment'!E80="","",CONCATENATE(Dimensions!I$2,LEFT('Budget Adjustment'!E80,6)))</f>
        <v/>
      </c>
      <c r="E65" s="27" t="str">
        <f>IF('Budget Adjustment'!F80="","",LEFT('Budget Adjustment'!F80,5))</f>
        <v/>
      </c>
      <c r="F65" s="27" t="str">
        <f>IF('Budget Adjustment'!G80="","",CONCATENATE(Dimensions!K$2,LEFT('Budget Adjustment'!G80,3)))</f>
        <v/>
      </c>
      <c r="G65" s="27" t="str">
        <f>IF('Budget Adjustment'!B80="","","Upload Line Item")</f>
        <v/>
      </c>
      <c r="H65" s="27" t="str">
        <f>IF('Budget Adjustment'!B80="","",CONCATENATE('Budget Adjustment'!$C$5," (",'Budget Adjustment'!$I$5,"): ",'Budget Adjustment'!K80))</f>
        <v/>
      </c>
      <c r="I65" s="27" t="str">
        <f>IF(AND('Budget Adjustment'!$I80="",'Budget Adjustment'!$J80=""),"",IF('Budget Adjustment'!$H80=I$5,('Budget Adjustment'!$I80-'Budget Adjustment'!$J80)*VLOOKUP(_xlfn.NUMBERVALUE($E65),Accounts!$A$4:$B$9,2,TRUE),IF('Budget Adjustment'!$H80=Dimensions!$E$5,('Budget Adjustment'!$I80-'Budget Adjustment'!$J80)/12*VLOOKUP(_xlfn.NUMBERVALUE($E65),Accounts!$A$4:$B$9,2,TRUE),0)))</f>
        <v/>
      </c>
      <c r="J65" s="27" t="str">
        <f>IF(AND('Budget Adjustment'!$I80="",'Budget Adjustment'!$J80=""),"",IF('Budget Adjustment'!$H80=J$5,('Budget Adjustment'!$I80-'Budget Adjustment'!$J80)*VLOOKUP(_xlfn.NUMBERVALUE($E65),Accounts!$A$4:$B$9,2,TRUE),IF('Budget Adjustment'!$H80=Dimensions!$E$5,('Budget Adjustment'!$I80-'Budget Adjustment'!$J80)/12*VLOOKUP(_xlfn.NUMBERVALUE($E65),Accounts!$A$4:$B$9,2,TRUE),0)))</f>
        <v/>
      </c>
      <c r="K65" s="27" t="str">
        <f>IF(AND('Budget Adjustment'!$I80="",'Budget Adjustment'!$J80=""),"",IF('Budget Adjustment'!$H80=K$5,('Budget Adjustment'!$I80-'Budget Adjustment'!$J80)*VLOOKUP(_xlfn.NUMBERVALUE($E65),Accounts!$A$4:$B$9,2,TRUE),IF('Budget Adjustment'!$H80=Dimensions!$E$5,('Budget Adjustment'!$I80-'Budget Adjustment'!$J80)/12*VLOOKUP(_xlfn.NUMBERVALUE($E65),Accounts!$A$4:$B$9,2,TRUE),0)))</f>
        <v/>
      </c>
      <c r="L65" s="27" t="str">
        <f>IF(AND('Budget Adjustment'!$I80="",'Budget Adjustment'!$J80=""),"",IF('Budget Adjustment'!$H80=L$5,('Budget Adjustment'!$I80-'Budget Adjustment'!$J80)*VLOOKUP(_xlfn.NUMBERVALUE($E65),Accounts!$A$4:$B$9,2,TRUE),IF('Budget Adjustment'!$H80=Dimensions!$E$5,('Budget Adjustment'!$I80-'Budget Adjustment'!$J80)/12*VLOOKUP(_xlfn.NUMBERVALUE($E65),Accounts!$A$4:$B$9,2,TRUE),0)))</f>
        <v/>
      </c>
      <c r="M65" s="27" t="str">
        <f>IF(AND('Budget Adjustment'!$I80="",'Budget Adjustment'!$J80=""),"",IF('Budget Adjustment'!$H80=M$5,('Budget Adjustment'!$I80-'Budget Adjustment'!$J80)*VLOOKUP(_xlfn.NUMBERVALUE($E65),Accounts!$A$4:$B$9,2,TRUE),IF('Budget Adjustment'!$H80=Dimensions!$E$5,('Budget Adjustment'!$I80-'Budget Adjustment'!$J80)/12*VLOOKUP(_xlfn.NUMBERVALUE($E65),Accounts!$A$4:$B$9,2,TRUE),0)))</f>
        <v/>
      </c>
      <c r="N65" s="27" t="str">
        <f>IF(AND('Budget Adjustment'!$I80="",'Budget Adjustment'!$J80=""),"",IF('Budget Adjustment'!$H80=N$5,('Budget Adjustment'!$I80-'Budget Adjustment'!$J80)*VLOOKUP(_xlfn.NUMBERVALUE($E65),Accounts!$A$4:$B$9,2,TRUE),IF('Budget Adjustment'!$H80=Dimensions!$E$5,('Budget Adjustment'!$I80-'Budget Adjustment'!$J80)/12*VLOOKUP(_xlfn.NUMBERVALUE($E65),Accounts!$A$4:$B$9,2,TRUE),0)))</f>
        <v/>
      </c>
      <c r="O65" s="27" t="str">
        <f>IF(AND('Budget Adjustment'!$I80="",'Budget Adjustment'!$J80=""),"",IF('Budget Adjustment'!$H80=O$5,('Budget Adjustment'!$I80-'Budget Adjustment'!$J80)*VLOOKUP(_xlfn.NUMBERVALUE($E65),Accounts!$A$4:$B$9,2,TRUE),IF('Budget Adjustment'!$H80=Dimensions!$E$5,('Budget Adjustment'!$I80-'Budget Adjustment'!$J80)/12*VLOOKUP(_xlfn.NUMBERVALUE($E65),Accounts!$A$4:$B$9,2,TRUE),0)))</f>
        <v/>
      </c>
      <c r="P65" s="27" t="str">
        <f>IF(AND('Budget Adjustment'!$I80="",'Budget Adjustment'!$J80=""),"",IF('Budget Adjustment'!$H80=P$5,('Budget Adjustment'!$I80-'Budget Adjustment'!$J80)*VLOOKUP(_xlfn.NUMBERVALUE($E65),Accounts!$A$4:$B$9,2,TRUE),IF('Budget Adjustment'!$H80=Dimensions!$E$5,('Budget Adjustment'!$I80-'Budget Adjustment'!$J80)/12*VLOOKUP(_xlfn.NUMBERVALUE($E65),Accounts!$A$4:$B$9,2,TRUE),0)))</f>
        <v/>
      </c>
      <c r="Q65" s="27" t="str">
        <f>IF(AND('Budget Adjustment'!$I80="",'Budget Adjustment'!$J80=""),"",IF('Budget Adjustment'!$H80=Q$5,('Budget Adjustment'!$I80-'Budget Adjustment'!$J80)*VLOOKUP(_xlfn.NUMBERVALUE($E65),Accounts!$A$4:$B$9,2,TRUE),IF('Budget Adjustment'!$H80=Dimensions!$E$5,('Budget Adjustment'!$I80-'Budget Adjustment'!$J80)/12*VLOOKUP(_xlfn.NUMBERVALUE($E65),Accounts!$A$4:$B$9,2,TRUE),0)))</f>
        <v/>
      </c>
      <c r="R65" s="27" t="str">
        <f>IF(AND('Budget Adjustment'!$I80="",'Budget Adjustment'!$J80=""),"",IF('Budget Adjustment'!$H80=R$5,('Budget Adjustment'!$I80-'Budget Adjustment'!$J80)*VLOOKUP(_xlfn.NUMBERVALUE($E65),Accounts!$A$4:$B$9,2,TRUE),IF('Budget Adjustment'!$H80=Dimensions!$E$5,('Budget Adjustment'!$I80-'Budget Adjustment'!$J80)/12*VLOOKUP(_xlfn.NUMBERVALUE($E65),Accounts!$A$4:$B$9,2,TRUE),0)))</f>
        <v/>
      </c>
      <c r="S65" s="27" t="str">
        <f>IF(AND('Budget Adjustment'!$I80="",'Budget Adjustment'!$J80=""),"",IF('Budget Adjustment'!$H80=S$5,('Budget Adjustment'!$I80-'Budget Adjustment'!$J80)*VLOOKUP(_xlfn.NUMBERVALUE($E65),Accounts!$A$4:$B$9,2,TRUE),IF('Budget Adjustment'!$H80=Dimensions!$E$5,('Budget Adjustment'!$I80-'Budget Adjustment'!$J80)/12*VLOOKUP(_xlfn.NUMBERVALUE($E65),Accounts!$A$4:$B$9,2,TRUE),0)))</f>
        <v/>
      </c>
      <c r="T65" s="27" t="str">
        <f>IF(AND('Budget Adjustment'!$I80="",'Budget Adjustment'!$J80=""),"",IF('Budget Adjustment'!$H80=T$5,('Budget Adjustment'!$I80-'Budget Adjustment'!$J80)*VLOOKUP(_xlfn.NUMBERVALUE($E65),Accounts!$A$4:$B$9,2,TRUE),IF('Budget Adjustment'!$H80=Dimensions!$E$5,('Budget Adjustment'!$I80-'Budget Adjustment'!$J80)/12*VLOOKUP(_xlfn.NUMBERVALUE($E65),Accounts!$A$4:$B$9,2,TRUE),0)))</f>
        <v/>
      </c>
    </row>
    <row r="66" spans="1:20" x14ac:dyDescent="0.35">
      <c r="A66" s="27" t="str">
        <f>IF('Budget Adjustment'!B81="","",CONCATENATE(Dimensions!F$2,LEFT('Budget Adjustment'!B81,2)))</f>
        <v/>
      </c>
      <c r="B66" s="27" t="str">
        <f>IF('Budget Adjustment'!C81="","",CONCATENATE(Dimensions!G$2,LEFT('Budget Adjustment'!C81,4)))</f>
        <v/>
      </c>
      <c r="C66" s="27" t="str">
        <f>IF('Budget Adjustment'!D81="","",CONCATENATE(Dimensions!H$2,LEFT('Budget Adjustment'!D81,5)))</f>
        <v/>
      </c>
      <c r="D66" s="27" t="str">
        <f>IF('Budget Adjustment'!E81="","",CONCATENATE(Dimensions!I$2,LEFT('Budget Adjustment'!E81,6)))</f>
        <v/>
      </c>
      <c r="E66" s="27" t="str">
        <f>IF('Budget Adjustment'!F81="","",LEFT('Budget Adjustment'!F81,5))</f>
        <v/>
      </c>
      <c r="F66" s="27" t="str">
        <f>IF('Budget Adjustment'!G81="","",CONCATENATE(Dimensions!K$2,LEFT('Budget Adjustment'!G81,3)))</f>
        <v/>
      </c>
      <c r="G66" s="27" t="str">
        <f>IF('Budget Adjustment'!B81="","","Upload Line Item")</f>
        <v/>
      </c>
      <c r="H66" s="27" t="str">
        <f>IF('Budget Adjustment'!B81="","",CONCATENATE('Budget Adjustment'!$C$5," (",'Budget Adjustment'!$I$5,"): ",'Budget Adjustment'!K81))</f>
        <v/>
      </c>
      <c r="I66" s="27" t="str">
        <f>IF(AND('Budget Adjustment'!$I81="",'Budget Adjustment'!$J81=""),"",IF('Budget Adjustment'!$H81=I$5,('Budget Adjustment'!$I81-'Budget Adjustment'!$J81)*VLOOKUP(_xlfn.NUMBERVALUE($E66),Accounts!$A$4:$B$9,2,TRUE),IF('Budget Adjustment'!$H81=Dimensions!$E$5,('Budget Adjustment'!$I81-'Budget Adjustment'!$J81)/12*VLOOKUP(_xlfn.NUMBERVALUE($E66),Accounts!$A$4:$B$9,2,TRUE),0)))</f>
        <v/>
      </c>
      <c r="J66" s="27" t="str">
        <f>IF(AND('Budget Adjustment'!$I81="",'Budget Adjustment'!$J81=""),"",IF('Budget Adjustment'!$H81=J$5,('Budget Adjustment'!$I81-'Budget Adjustment'!$J81)*VLOOKUP(_xlfn.NUMBERVALUE($E66),Accounts!$A$4:$B$9,2,TRUE),IF('Budget Adjustment'!$H81=Dimensions!$E$5,('Budget Adjustment'!$I81-'Budget Adjustment'!$J81)/12*VLOOKUP(_xlfn.NUMBERVALUE($E66),Accounts!$A$4:$B$9,2,TRUE),0)))</f>
        <v/>
      </c>
      <c r="K66" s="27" t="str">
        <f>IF(AND('Budget Adjustment'!$I81="",'Budget Adjustment'!$J81=""),"",IF('Budget Adjustment'!$H81=K$5,('Budget Adjustment'!$I81-'Budget Adjustment'!$J81)*VLOOKUP(_xlfn.NUMBERVALUE($E66),Accounts!$A$4:$B$9,2,TRUE),IF('Budget Adjustment'!$H81=Dimensions!$E$5,('Budget Adjustment'!$I81-'Budget Adjustment'!$J81)/12*VLOOKUP(_xlfn.NUMBERVALUE($E66),Accounts!$A$4:$B$9,2,TRUE),0)))</f>
        <v/>
      </c>
      <c r="L66" s="27" t="str">
        <f>IF(AND('Budget Adjustment'!$I81="",'Budget Adjustment'!$J81=""),"",IF('Budget Adjustment'!$H81=L$5,('Budget Adjustment'!$I81-'Budget Adjustment'!$J81)*VLOOKUP(_xlfn.NUMBERVALUE($E66),Accounts!$A$4:$B$9,2,TRUE),IF('Budget Adjustment'!$H81=Dimensions!$E$5,('Budget Adjustment'!$I81-'Budget Adjustment'!$J81)/12*VLOOKUP(_xlfn.NUMBERVALUE($E66),Accounts!$A$4:$B$9,2,TRUE),0)))</f>
        <v/>
      </c>
      <c r="M66" s="27" t="str">
        <f>IF(AND('Budget Adjustment'!$I81="",'Budget Adjustment'!$J81=""),"",IF('Budget Adjustment'!$H81=M$5,('Budget Adjustment'!$I81-'Budget Adjustment'!$J81)*VLOOKUP(_xlfn.NUMBERVALUE($E66),Accounts!$A$4:$B$9,2,TRUE),IF('Budget Adjustment'!$H81=Dimensions!$E$5,('Budget Adjustment'!$I81-'Budget Adjustment'!$J81)/12*VLOOKUP(_xlfn.NUMBERVALUE($E66),Accounts!$A$4:$B$9,2,TRUE),0)))</f>
        <v/>
      </c>
      <c r="N66" s="27" t="str">
        <f>IF(AND('Budget Adjustment'!$I81="",'Budget Adjustment'!$J81=""),"",IF('Budget Adjustment'!$H81=N$5,('Budget Adjustment'!$I81-'Budget Adjustment'!$J81)*VLOOKUP(_xlfn.NUMBERVALUE($E66),Accounts!$A$4:$B$9,2,TRUE),IF('Budget Adjustment'!$H81=Dimensions!$E$5,('Budget Adjustment'!$I81-'Budget Adjustment'!$J81)/12*VLOOKUP(_xlfn.NUMBERVALUE($E66),Accounts!$A$4:$B$9,2,TRUE),0)))</f>
        <v/>
      </c>
      <c r="O66" s="27" t="str">
        <f>IF(AND('Budget Adjustment'!$I81="",'Budget Adjustment'!$J81=""),"",IF('Budget Adjustment'!$H81=O$5,('Budget Adjustment'!$I81-'Budget Adjustment'!$J81)*VLOOKUP(_xlfn.NUMBERVALUE($E66),Accounts!$A$4:$B$9,2,TRUE),IF('Budget Adjustment'!$H81=Dimensions!$E$5,('Budget Adjustment'!$I81-'Budget Adjustment'!$J81)/12*VLOOKUP(_xlfn.NUMBERVALUE($E66),Accounts!$A$4:$B$9,2,TRUE),0)))</f>
        <v/>
      </c>
      <c r="P66" s="27" t="str">
        <f>IF(AND('Budget Adjustment'!$I81="",'Budget Adjustment'!$J81=""),"",IF('Budget Adjustment'!$H81=P$5,('Budget Adjustment'!$I81-'Budget Adjustment'!$J81)*VLOOKUP(_xlfn.NUMBERVALUE($E66),Accounts!$A$4:$B$9,2,TRUE),IF('Budget Adjustment'!$H81=Dimensions!$E$5,('Budget Adjustment'!$I81-'Budget Adjustment'!$J81)/12*VLOOKUP(_xlfn.NUMBERVALUE($E66),Accounts!$A$4:$B$9,2,TRUE),0)))</f>
        <v/>
      </c>
      <c r="Q66" s="27" t="str">
        <f>IF(AND('Budget Adjustment'!$I81="",'Budget Adjustment'!$J81=""),"",IF('Budget Adjustment'!$H81=Q$5,('Budget Adjustment'!$I81-'Budget Adjustment'!$J81)*VLOOKUP(_xlfn.NUMBERVALUE($E66),Accounts!$A$4:$B$9,2,TRUE),IF('Budget Adjustment'!$H81=Dimensions!$E$5,('Budget Adjustment'!$I81-'Budget Adjustment'!$J81)/12*VLOOKUP(_xlfn.NUMBERVALUE($E66),Accounts!$A$4:$B$9,2,TRUE),0)))</f>
        <v/>
      </c>
      <c r="R66" s="27" t="str">
        <f>IF(AND('Budget Adjustment'!$I81="",'Budget Adjustment'!$J81=""),"",IF('Budget Adjustment'!$H81=R$5,('Budget Adjustment'!$I81-'Budget Adjustment'!$J81)*VLOOKUP(_xlfn.NUMBERVALUE($E66),Accounts!$A$4:$B$9,2,TRUE),IF('Budget Adjustment'!$H81=Dimensions!$E$5,('Budget Adjustment'!$I81-'Budget Adjustment'!$J81)/12*VLOOKUP(_xlfn.NUMBERVALUE($E66),Accounts!$A$4:$B$9,2,TRUE),0)))</f>
        <v/>
      </c>
      <c r="S66" s="27" t="str">
        <f>IF(AND('Budget Adjustment'!$I81="",'Budget Adjustment'!$J81=""),"",IF('Budget Adjustment'!$H81=S$5,('Budget Adjustment'!$I81-'Budget Adjustment'!$J81)*VLOOKUP(_xlfn.NUMBERVALUE($E66),Accounts!$A$4:$B$9,2,TRUE),IF('Budget Adjustment'!$H81=Dimensions!$E$5,('Budget Adjustment'!$I81-'Budget Adjustment'!$J81)/12*VLOOKUP(_xlfn.NUMBERVALUE($E66),Accounts!$A$4:$B$9,2,TRUE),0)))</f>
        <v/>
      </c>
      <c r="T66" s="27" t="str">
        <f>IF(AND('Budget Adjustment'!$I81="",'Budget Adjustment'!$J81=""),"",IF('Budget Adjustment'!$H81=T$5,('Budget Adjustment'!$I81-'Budget Adjustment'!$J81)*VLOOKUP(_xlfn.NUMBERVALUE($E66),Accounts!$A$4:$B$9,2,TRUE),IF('Budget Adjustment'!$H81=Dimensions!$E$5,('Budget Adjustment'!$I81-'Budget Adjustment'!$J81)/12*VLOOKUP(_xlfn.NUMBERVALUE($E66),Accounts!$A$4:$B$9,2,TRUE),0)))</f>
        <v/>
      </c>
    </row>
    <row r="67" spans="1:20" x14ac:dyDescent="0.35">
      <c r="A67" s="27" t="str">
        <f>IF('Budget Adjustment'!B82="","",CONCATENATE(Dimensions!F$2,LEFT('Budget Adjustment'!B82,2)))</f>
        <v/>
      </c>
      <c r="B67" s="27" t="str">
        <f>IF('Budget Adjustment'!C82="","",CONCATENATE(Dimensions!G$2,LEFT('Budget Adjustment'!C82,4)))</f>
        <v/>
      </c>
      <c r="C67" s="27" t="str">
        <f>IF('Budget Adjustment'!D82="","",CONCATENATE(Dimensions!H$2,LEFT('Budget Adjustment'!D82,5)))</f>
        <v/>
      </c>
      <c r="D67" s="27" t="str">
        <f>IF('Budget Adjustment'!E82="","",CONCATENATE(Dimensions!I$2,LEFT('Budget Adjustment'!E82,6)))</f>
        <v/>
      </c>
      <c r="E67" s="27" t="str">
        <f>IF('Budget Adjustment'!F82="","",LEFT('Budget Adjustment'!F82,5))</f>
        <v/>
      </c>
      <c r="F67" s="27" t="str">
        <f>IF('Budget Adjustment'!G82="","",CONCATENATE(Dimensions!K$2,LEFT('Budget Adjustment'!G82,3)))</f>
        <v/>
      </c>
      <c r="G67" s="27" t="str">
        <f>IF('Budget Adjustment'!B82="","","Upload Line Item")</f>
        <v/>
      </c>
      <c r="H67" s="27" t="str">
        <f>IF('Budget Adjustment'!B82="","",CONCATENATE('Budget Adjustment'!$C$5," (",'Budget Adjustment'!$I$5,"): ",'Budget Adjustment'!K82))</f>
        <v/>
      </c>
      <c r="I67" s="27" t="str">
        <f>IF(AND('Budget Adjustment'!$I82="",'Budget Adjustment'!$J82=""),"",IF('Budget Adjustment'!$H82=I$5,('Budget Adjustment'!$I82-'Budget Adjustment'!$J82)*VLOOKUP(_xlfn.NUMBERVALUE($E67),Accounts!$A$4:$B$9,2,TRUE),IF('Budget Adjustment'!$H82=Dimensions!$E$5,('Budget Adjustment'!$I82-'Budget Adjustment'!$J82)/12*VLOOKUP(_xlfn.NUMBERVALUE($E67),Accounts!$A$4:$B$9,2,TRUE),0)))</f>
        <v/>
      </c>
      <c r="J67" s="27" t="str">
        <f>IF(AND('Budget Adjustment'!$I82="",'Budget Adjustment'!$J82=""),"",IF('Budget Adjustment'!$H82=J$5,('Budget Adjustment'!$I82-'Budget Adjustment'!$J82)*VLOOKUP(_xlfn.NUMBERVALUE($E67),Accounts!$A$4:$B$9,2,TRUE),IF('Budget Adjustment'!$H82=Dimensions!$E$5,('Budget Adjustment'!$I82-'Budget Adjustment'!$J82)/12*VLOOKUP(_xlfn.NUMBERVALUE($E67),Accounts!$A$4:$B$9,2,TRUE),0)))</f>
        <v/>
      </c>
      <c r="K67" s="27" t="str">
        <f>IF(AND('Budget Adjustment'!$I82="",'Budget Adjustment'!$J82=""),"",IF('Budget Adjustment'!$H82=K$5,('Budget Adjustment'!$I82-'Budget Adjustment'!$J82)*VLOOKUP(_xlfn.NUMBERVALUE($E67),Accounts!$A$4:$B$9,2,TRUE),IF('Budget Adjustment'!$H82=Dimensions!$E$5,('Budget Adjustment'!$I82-'Budget Adjustment'!$J82)/12*VLOOKUP(_xlfn.NUMBERVALUE($E67),Accounts!$A$4:$B$9,2,TRUE),0)))</f>
        <v/>
      </c>
      <c r="L67" s="27" t="str">
        <f>IF(AND('Budget Adjustment'!$I82="",'Budget Adjustment'!$J82=""),"",IF('Budget Adjustment'!$H82=L$5,('Budget Adjustment'!$I82-'Budget Adjustment'!$J82)*VLOOKUP(_xlfn.NUMBERVALUE($E67),Accounts!$A$4:$B$9,2,TRUE),IF('Budget Adjustment'!$H82=Dimensions!$E$5,('Budget Adjustment'!$I82-'Budget Adjustment'!$J82)/12*VLOOKUP(_xlfn.NUMBERVALUE($E67),Accounts!$A$4:$B$9,2,TRUE),0)))</f>
        <v/>
      </c>
      <c r="M67" s="27" t="str">
        <f>IF(AND('Budget Adjustment'!$I82="",'Budget Adjustment'!$J82=""),"",IF('Budget Adjustment'!$H82=M$5,('Budget Adjustment'!$I82-'Budget Adjustment'!$J82)*VLOOKUP(_xlfn.NUMBERVALUE($E67),Accounts!$A$4:$B$9,2,TRUE),IF('Budget Adjustment'!$H82=Dimensions!$E$5,('Budget Adjustment'!$I82-'Budget Adjustment'!$J82)/12*VLOOKUP(_xlfn.NUMBERVALUE($E67),Accounts!$A$4:$B$9,2,TRUE),0)))</f>
        <v/>
      </c>
      <c r="N67" s="27" t="str">
        <f>IF(AND('Budget Adjustment'!$I82="",'Budget Adjustment'!$J82=""),"",IF('Budget Adjustment'!$H82=N$5,('Budget Adjustment'!$I82-'Budget Adjustment'!$J82)*VLOOKUP(_xlfn.NUMBERVALUE($E67),Accounts!$A$4:$B$9,2,TRUE),IF('Budget Adjustment'!$H82=Dimensions!$E$5,('Budget Adjustment'!$I82-'Budget Adjustment'!$J82)/12*VLOOKUP(_xlfn.NUMBERVALUE($E67),Accounts!$A$4:$B$9,2,TRUE),0)))</f>
        <v/>
      </c>
      <c r="O67" s="27" t="str">
        <f>IF(AND('Budget Adjustment'!$I82="",'Budget Adjustment'!$J82=""),"",IF('Budget Adjustment'!$H82=O$5,('Budget Adjustment'!$I82-'Budget Adjustment'!$J82)*VLOOKUP(_xlfn.NUMBERVALUE($E67),Accounts!$A$4:$B$9,2,TRUE),IF('Budget Adjustment'!$H82=Dimensions!$E$5,('Budget Adjustment'!$I82-'Budget Adjustment'!$J82)/12*VLOOKUP(_xlfn.NUMBERVALUE($E67),Accounts!$A$4:$B$9,2,TRUE),0)))</f>
        <v/>
      </c>
      <c r="P67" s="27" t="str">
        <f>IF(AND('Budget Adjustment'!$I82="",'Budget Adjustment'!$J82=""),"",IF('Budget Adjustment'!$H82=P$5,('Budget Adjustment'!$I82-'Budget Adjustment'!$J82)*VLOOKUP(_xlfn.NUMBERVALUE($E67),Accounts!$A$4:$B$9,2,TRUE),IF('Budget Adjustment'!$H82=Dimensions!$E$5,('Budget Adjustment'!$I82-'Budget Adjustment'!$J82)/12*VLOOKUP(_xlfn.NUMBERVALUE($E67),Accounts!$A$4:$B$9,2,TRUE),0)))</f>
        <v/>
      </c>
      <c r="Q67" s="27" t="str">
        <f>IF(AND('Budget Adjustment'!$I82="",'Budget Adjustment'!$J82=""),"",IF('Budget Adjustment'!$H82=Q$5,('Budget Adjustment'!$I82-'Budget Adjustment'!$J82)*VLOOKUP(_xlfn.NUMBERVALUE($E67),Accounts!$A$4:$B$9,2,TRUE),IF('Budget Adjustment'!$H82=Dimensions!$E$5,('Budget Adjustment'!$I82-'Budget Adjustment'!$J82)/12*VLOOKUP(_xlfn.NUMBERVALUE($E67),Accounts!$A$4:$B$9,2,TRUE),0)))</f>
        <v/>
      </c>
      <c r="R67" s="27" t="str">
        <f>IF(AND('Budget Adjustment'!$I82="",'Budget Adjustment'!$J82=""),"",IF('Budget Adjustment'!$H82=R$5,('Budget Adjustment'!$I82-'Budget Adjustment'!$J82)*VLOOKUP(_xlfn.NUMBERVALUE($E67),Accounts!$A$4:$B$9,2,TRUE),IF('Budget Adjustment'!$H82=Dimensions!$E$5,('Budget Adjustment'!$I82-'Budget Adjustment'!$J82)/12*VLOOKUP(_xlfn.NUMBERVALUE($E67),Accounts!$A$4:$B$9,2,TRUE),0)))</f>
        <v/>
      </c>
      <c r="S67" s="27" t="str">
        <f>IF(AND('Budget Adjustment'!$I82="",'Budget Adjustment'!$J82=""),"",IF('Budget Adjustment'!$H82=S$5,('Budget Adjustment'!$I82-'Budget Adjustment'!$J82)*VLOOKUP(_xlfn.NUMBERVALUE($E67),Accounts!$A$4:$B$9,2,TRUE),IF('Budget Adjustment'!$H82=Dimensions!$E$5,('Budget Adjustment'!$I82-'Budget Adjustment'!$J82)/12*VLOOKUP(_xlfn.NUMBERVALUE($E67),Accounts!$A$4:$B$9,2,TRUE),0)))</f>
        <v/>
      </c>
      <c r="T67" s="27" t="str">
        <f>IF(AND('Budget Adjustment'!$I82="",'Budget Adjustment'!$J82=""),"",IF('Budget Adjustment'!$H82=T$5,('Budget Adjustment'!$I82-'Budget Adjustment'!$J82)*VLOOKUP(_xlfn.NUMBERVALUE($E67),Accounts!$A$4:$B$9,2,TRUE),IF('Budget Adjustment'!$H82=Dimensions!$E$5,('Budget Adjustment'!$I82-'Budget Adjustment'!$J82)/12*VLOOKUP(_xlfn.NUMBERVALUE($E67),Accounts!$A$4:$B$9,2,TRUE),0)))</f>
        <v/>
      </c>
    </row>
    <row r="68" spans="1:20" x14ac:dyDescent="0.35">
      <c r="A68" s="27" t="str">
        <f>IF('Budget Adjustment'!B83="","",CONCATENATE(Dimensions!F$2,LEFT('Budget Adjustment'!B83,2)))</f>
        <v/>
      </c>
      <c r="B68" s="27" t="str">
        <f>IF('Budget Adjustment'!C83="","",CONCATENATE(Dimensions!G$2,LEFT('Budget Adjustment'!C83,4)))</f>
        <v/>
      </c>
      <c r="C68" s="27" t="str">
        <f>IF('Budget Adjustment'!D83="","",CONCATENATE(Dimensions!H$2,LEFT('Budget Adjustment'!D83,5)))</f>
        <v/>
      </c>
      <c r="D68" s="27" t="str">
        <f>IF('Budget Adjustment'!E83="","",CONCATENATE(Dimensions!I$2,LEFT('Budget Adjustment'!E83,6)))</f>
        <v/>
      </c>
      <c r="E68" s="27" t="str">
        <f>IF('Budget Adjustment'!F83="","",LEFT('Budget Adjustment'!F83,5))</f>
        <v/>
      </c>
      <c r="F68" s="27" t="str">
        <f>IF('Budget Adjustment'!G83="","",CONCATENATE(Dimensions!K$2,LEFT('Budget Adjustment'!G83,3)))</f>
        <v/>
      </c>
      <c r="G68" s="27" t="str">
        <f>IF('Budget Adjustment'!B83="","","Upload Line Item")</f>
        <v/>
      </c>
      <c r="H68" s="27" t="str">
        <f>IF('Budget Adjustment'!B83="","",CONCATENATE('Budget Adjustment'!$C$5," (",'Budget Adjustment'!$I$5,"): ",'Budget Adjustment'!K83))</f>
        <v/>
      </c>
      <c r="I68" s="27" t="str">
        <f>IF(AND('Budget Adjustment'!$I83="",'Budget Adjustment'!$J83=""),"",IF('Budget Adjustment'!$H83=I$5,('Budget Adjustment'!$I83-'Budget Adjustment'!$J83)*VLOOKUP(_xlfn.NUMBERVALUE($E68),Accounts!$A$4:$B$9,2,TRUE),IF('Budget Adjustment'!$H83=Dimensions!$E$5,('Budget Adjustment'!$I83-'Budget Adjustment'!$J83)/12*VLOOKUP(_xlfn.NUMBERVALUE($E68),Accounts!$A$4:$B$9,2,TRUE),0)))</f>
        <v/>
      </c>
      <c r="J68" s="27" t="str">
        <f>IF(AND('Budget Adjustment'!$I83="",'Budget Adjustment'!$J83=""),"",IF('Budget Adjustment'!$H83=J$5,('Budget Adjustment'!$I83-'Budget Adjustment'!$J83)*VLOOKUP(_xlfn.NUMBERVALUE($E68),Accounts!$A$4:$B$9,2,TRUE),IF('Budget Adjustment'!$H83=Dimensions!$E$5,('Budget Adjustment'!$I83-'Budget Adjustment'!$J83)/12*VLOOKUP(_xlfn.NUMBERVALUE($E68),Accounts!$A$4:$B$9,2,TRUE),0)))</f>
        <v/>
      </c>
      <c r="K68" s="27" t="str">
        <f>IF(AND('Budget Adjustment'!$I83="",'Budget Adjustment'!$J83=""),"",IF('Budget Adjustment'!$H83=K$5,('Budget Adjustment'!$I83-'Budget Adjustment'!$J83)*VLOOKUP(_xlfn.NUMBERVALUE($E68),Accounts!$A$4:$B$9,2,TRUE),IF('Budget Adjustment'!$H83=Dimensions!$E$5,('Budget Adjustment'!$I83-'Budget Adjustment'!$J83)/12*VLOOKUP(_xlfn.NUMBERVALUE($E68),Accounts!$A$4:$B$9,2,TRUE),0)))</f>
        <v/>
      </c>
      <c r="L68" s="27" t="str">
        <f>IF(AND('Budget Adjustment'!$I83="",'Budget Adjustment'!$J83=""),"",IF('Budget Adjustment'!$H83=L$5,('Budget Adjustment'!$I83-'Budget Adjustment'!$J83)*VLOOKUP(_xlfn.NUMBERVALUE($E68),Accounts!$A$4:$B$9,2,TRUE),IF('Budget Adjustment'!$H83=Dimensions!$E$5,('Budget Adjustment'!$I83-'Budget Adjustment'!$J83)/12*VLOOKUP(_xlfn.NUMBERVALUE($E68),Accounts!$A$4:$B$9,2,TRUE),0)))</f>
        <v/>
      </c>
      <c r="M68" s="27" t="str">
        <f>IF(AND('Budget Adjustment'!$I83="",'Budget Adjustment'!$J83=""),"",IF('Budget Adjustment'!$H83=M$5,('Budget Adjustment'!$I83-'Budget Adjustment'!$J83)*VLOOKUP(_xlfn.NUMBERVALUE($E68),Accounts!$A$4:$B$9,2,TRUE),IF('Budget Adjustment'!$H83=Dimensions!$E$5,('Budget Adjustment'!$I83-'Budget Adjustment'!$J83)/12*VLOOKUP(_xlfn.NUMBERVALUE($E68),Accounts!$A$4:$B$9,2,TRUE),0)))</f>
        <v/>
      </c>
      <c r="N68" s="27" t="str">
        <f>IF(AND('Budget Adjustment'!$I83="",'Budget Adjustment'!$J83=""),"",IF('Budget Adjustment'!$H83=N$5,('Budget Adjustment'!$I83-'Budget Adjustment'!$J83)*VLOOKUP(_xlfn.NUMBERVALUE($E68),Accounts!$A$4:$B$9,2,TRUE),IF('Budget Adjustment'!$H83=Dimensions!$E$5,('Budget Adjustment'!$I83-'Budget Adjustment'!$J83)/12*VLOOKUP(_xlfn.NUMBERVALUE($E68),Accounts!$A$4:$B$9,2,TRUE),0)))</f>
        <v/>
      </c>
      <c r="O68" s="27" t="str">
        <f>IF(AND('Budget Adjustment'!$I83="",'Budget Adjustment'!$J83=""),"",IF('Budget Adjustment'!$H83=O$5,('Budget Adjustment'!$I83-'Budget Adjustment'!$J83)*VLOOKUP(_xlfn.NUMBERVALUE($E68),Accounts!$A$4:$B$9,2,TRUE),IF('Budget Adjustment'!$H83=Dimensions!$E$5,('Budget Adjustment'!$I83-'Budget Adjustment'!$J83)/12*VLOOKUP(_xlfn.NUMBERVALUE($E68),Accounts!$A$4:$B$9,2,TRUE),0)))</f>
        <v/>
      </c>
      <c r="P68" s="27" t="str">
        <f>IF(AND('Budget Adjustment'!$I83="",'Budget Adjustment'!$J83=""),"",IF('Budget Adjustment'!$H83=P$5,('Budget Adjustment'!$I83-'Budget Adjustment'!$J83)*VLOOKUP(_xlfn.NUMBERVALUE($E68),Accounts!$A$4:$B$9,2,TRUE),IF('Budget Adjustment'!$H83=Dimensions!$E$5,('Budget Adjustment'!$I83-'Budget Adjustment'!$J83)/12*VLOOKUP(_xlfn.NUMBERVALUE($E68),Accounts!$A$4:$B$9,2,TRUE),0)))</f>
        <v/>
      </c>
      <c r="Q68" s="27" t="str">
        <f>IF(AND('Budget Adjustment'!$I83="",'Budget Adjustment'!$J83=""),"",IF('Budget Adjustment'!$H83=Q$5,('Budget Adjustment'!$I83-'Budget Adjustment'!$J83)*VLOOKUP(_xlfn.NUMBERVALUE($E68),Accounts!$A$4:$B$9,2,TRUE),IF('Budget Adjustment'!$H83=Dimensions!$E$5,('Budget Adjustment'!$I83-'Budget Adjustment'!$J83)/12*VLOOKUP(_xlfn.NUMBERVALUE($E68),Accounts!$A$4:$B$9,2,TRUE),0)))</f>
        <v/>
      </c>
      <c r="R68" s="27" t="str">
        <f>IF(AND('Budget Adjustment'!$I83="",'Budget Adjustment'!$J83=""),"",IF('Budget Adjustment'!$H83=R$5,('Budget Adjustment'!$I83-'Budget Adjustment'!$J83)*VLOOKUP(_xlfn.NUMBERVALUE($E68),Accounts!$A$4:$B$9,2,TRUE),IF('Budget Adjustment'!$H83=Dimensions!$E$5,('Budget Adjustment'!$I83-'Budget Adjustment'!$J83)/12*VLOOKUP(_xlfn.NUMBERVALUE($E68),Accounts!$A$4:$B$9,2,TRUE),0)))</f>
        <v/>
      </c>
      <c r="S68" s="27" t="str">
        <f>IF(AND('Budget Adjustment'!$I83="",'Budget Adjustment'!$J83=""),"",IF('Budget Adjustment'!$H83=S$5,('Budget Adjustment'!$I83-'Budget Adjustment'!$J83)*VLOOKUP(_xlfn.NUMBERVALUE($E68),Accounts!$A$4:$B$9,2,TRUE),IF('Budget Adjustment'!$H83=Dimensions!$E$5,('Budget Adjustment'!$I83-'Budget Adjustment'!$J83)/12*VLOOKUP(_xlfn.NUMBERVALUE($E68),Accounts!$A$4:$B$9,2,TRUE),0)))</f>
        <v/>
      </c>
      <c r="T68" s="27" t="str">
        <f>IF(AND('Budget Adjustment'!$I83="",'Budget Adjustment'!$J83=""),"",IF('Budget Adjustment'!$H83=T$5,('Budget Adjustment'!$I83-'Budget Adjustment'!$J83)*VLOOKUP(_xlfn.NUMBERVALUE($E68),Accounts!$A$4:$B$9,2,TRUE),IF('Budget Adjustment'!$H83=Dimensions!$E$5,('Budget Adjustment'!$I83-'Budget Adjustment'!$J83)/12*VLOOKUP(_xlfn.NUMBERVALUE($E68),Accounts!$A$4:$B$9,2,TRUE),0)))</f>
        <v/>
      </c>
    </row>
    <row r="69" spans="1:20" x14ac:dyDescent="0.35">
      <c r="A69" s="27" t="str">
        <f>IF('Budget Adjustment'!B84="","",CONCATENATE(Dimensions!F$2,LEFT('Budget Adjustment'!B84,2)))</f>
        <v/>
      </c>
      <c r="B69" s="27" t="str">
        <f>IF('Budget Adjustment'!C84="","",CONCATENATE(Dimensions!G$2,LEFT('Budget Adjustment'!C84,4)))</f>
        <v/>
      </c>
      <c r="C69" s="27" t="str">
        <f>IF('Budget Adjustment'!D84="","",CONCATENATE(Dimensions!H$2,LEFT('Budget Adjustment'!D84,5)))</f>
        <v/>
      </c>
      <c r="D69" s="27" t="str">
        <f>IF('Budget Adjustment'!E84="","",CONCATENATE(Dimensions!I$2,LEFT('Budget Adjustment'!E84,6)))</f>
        <v/>
      </c>
      <c r="E69" s="27" t="str">
        <f>IF('Budget Adjustment'!F84="","",LEFT('Budget Adjustment'!F84,5))</f>
        <v/>
      </c>
      <c r="F69" s="27" t="str">
        <f>IF('Budget Adjustment'!G84="","",CONCATENATE(Dimensions!K$2,LEFT('Budget Adjustment'!G84,3)))</f>
        <v/>
      </c>
      <c r="G69" s="27" t="str">
        <f>IF('Budget Adjustment'!B84="","","Upload Line Item")</f>
        <v/>
      </c>
      <c r="H69" s="27" t="str">
        <f>IF('Budget Adjustment'!B84="","",CONCATENATE('Budget Adjustment'!$C$5," (",'Budget Adjustment'!$I$5,"): ",'Budget Adjustment'!K84))</f>
        <v/>
      </c>
      <c r="I69" s="27" t="str">
        <f>IF(AND('Budget Adjustment'!$I84="",'Budget Adjustment'!$J84=""),"",IF('Budget Adjustment'!$H84=I$5,('Budget Adjustment'!$I84-'Budget Adjustment'!$J84)*VLOOKUP(_xlfn.NUMBERVALUE($E69),Accounts!$A$4:$B$9,2,TRUE),IF('Budget Adjustment'!$H84=Dimensions!$E$5,('Budget Adjustment'!$I84-'Budget Adjustment'!$J84)/12*VLOOKUP(_xlfn.NUMBERVALUE($E69),Accounts!$A$4:$B$9,2,TRUE),0)))</f>
        <v/>
      </c>
      <c r="J69" s="27" t="str">
        <f>IF(AND('Budget Adjustment'!$I84="",'Budget Adjustment'!$J84=""),"",IF('Budget Adjustment'!$H84=J$5,('Budget Adjustment'!$I84-'Budget Adjustment'!$J84)*VLOOKUP(_xlfn.NUMBERVALUE($E69),Accounts!$A$4:$B$9,2,TRUE),IF('Budget Adjustment'!$H84=Dimensions!$E$5,('Budget Adjustment'!$I84-'Budget Adjustment'!$J84)/12*VLOOKUP(_xlfn.NUMBERVALUE($E69),Accounts!$A$4:$B$9,2,TRUE),0)))</f>
        <v/>
      </c>
      <c r="K69" s="27" t="str">
        <f>IF(AND('Budget Adjustment'!$I84="",'Budget Adjustment'!$J84=""),"",IF('Budget Adjustment'!$H84=K$5,('Budget Adjustment'!$I84-'Budget Adjustment'!$J84)*VLOOKUP(_xlfn.NUMBERVALUE($E69),Accounts!$A$4:$B$9,2,TRUE),IF('Budget Adjustment'!$H84=Dimensions!$E$5,('Budget Adjustment'!$I84-'Budget Adjustment'!$J84)/12*VLOOKUP(_xlfn.NUMBERVALUE($E69),Accounts!$A$4:$B$9,2,TRUE),0)))</f>
        <v/>
      </c>
      <c r="L69" s="27" t="str">
        <f>IF(AND('Budget Adjustment'!$I84="",'Budget Adjustment'!$J84=""),"",IF('Budget Adjustment'!$H84=L$5,('Budget Adjustment'!$I84-'Budget Adjustment'!$J84)*VLOOKUP(_xlfn.NUMBERVALUE($E69),Accounts!$A$4:$B$9,2,TRUE),IF('Budget Adjustment'!$H84=Dimensions!$E$5,('Budget Adjustment'!$I84-'Budget Adjustment'!$J84)/12*VLOOKUP(_xlfn.NUMBERVALUE($E69),Accounts!$A$4:$B$9,2,TRUE),0)))</f>
        <v/>
      </c>
      <c r="M69" s="27" t="str">
        <f>IF(AND('Budget Adjustment'!$I84="",'Budget Adjustment'!$J84=""),"",IF('Budget Adjustment'!$H84=M$5,('Budget Adjustment'!$I84-'Budget Adjustment'!$J84)*VLOOKUP(_xlfn.NUMBERVALUE($E69),Accounts!$A$4:$B$9,2,TRUE),IF('Budget Adjustment'!$H84=Dimensions!$E$5,('Budget Adjustment'!$I84-'Budget Adjustment'!$J84)/12*VLOOKUP(_xlfn.NUMBERVALUE($E69),Accounts!$A$4:$B$9,2,TRUE),0)))</f>
        <v/>
      </c>
      <c r="N69" s="27" t="str">
        <f>IF(AND('Budget Adjustment'!$I84="",'Budget Adjustment'!$J84=""),"",IF('Budget Adjustment'!$H84=N$5,('Budget Adjustment'!$I84-'Budget Adjustment'!$J84)*VLOOKUP(_xlfn.NUMBERVALUE($E69),Accounts!$A$4:$B$9,2,TRUE),IF('Budget Adjustment'!$H84=Dimensions!$E$5,('Budget Adjustment'!$I84-'Budget Adjustment'!$J84)/12*VLOOKUP(_xlfn.NUMBERVALUE($E69),Accounts!$A$4:$B$9,2,TRUE),0)))</f>
        <v/>
      </c>
      <c r="O69" s="27" t="str">
        <f>IF(AND('Budget Adjustment'!$I84="",'Budget Adjustment'!$J84=""),"",IF('Budget Adjustment'!$H84=O$5,('Budget Adjustment'!$I84-'Budget Adjustment'!$J84)*VLOOKUP(_xlfn.NUMBERVALUE($E69),Accounts!$A$4:$B$9,2,TRUE),IF('Budget Adjustment'!$H84=Dimensions!$E$5,('Budget Adjustment'!$I84-'Budget Adjustment'!$J84)/12*VLOOKUP(_xlfn.NUMBERVALUE($E69),Accounts!$A$4:$B$9,2,TRUE),0)))</f>
        <v/>
      </c>
      <c r="P69" s="27" t="str">
        <f>IF(AND('Budget Adjustment'!$I84="",'Budget Adjustment'!$J84=""),"",IF('Budget Adjustment'!$H84=P$5,('Budget Adjustment'!$I84-'Budget Adjustment'!$J84)*VLOOKUP(_xlfn.NUMBERVALUE($E69),Accounts!$A$4:$B$9,2,TRUE),IF('Budget Adjustment'!$H84=Dimensions!$E$5,('Budget Adjustment'!$I84-'Budget Adjustment'!$J84)/12*VLOOKUP(_xlfn.NUMBERVALUE($E69),Accounts!$A$4:$B$9,2,TRUE),0)))</f>
        <v/>
      </c>
      <c r="Q69" s="27" t="str">
        <f>IF(AND('Budget Adjustment'!$I84="",'Budget Adjustment'!$J84=""),"",IF('Budget Adjustment'!$H84=Q$5,('Budget Adjustment'!$I84-'Budget Adjustment'!$J84)*VLOOKUP(_xlfn.NUMBERVALUE($E69),Accounts!$A$4:$B$9,2,TRUE),IF('Budget Adjustment'!$H84=Dimensions!$E$5,('Budget Adjustment'!$I84-'Budget Adjustment'!$J84)/12*VLOOKUP(_xlfn.NUMBERVALUE($E69),Accounts!$A$4:$B$9,2,TRUE),0)))</f>
        <v/>
      </c>
      <c r="R69" s="27" t="str">
        <f>IF(AND('Budget Adjustment'!$I84="",'Budget Adjustment'!$J84=""),"",IF('Budget Adjustment'!$H84=R$5,('Budget Adjustment'!$I84-'Budget Adjustment'!$J84)*VLOOKUP(_xlfn.NUMBERVALUE($E69),Accounts!$A$4:$B$9,2,TRUE),IF('Budget Adjustment'!$H84=Dimensions!$E$5,('Budget Adjustment'!$I84-'Budget Adjustment'!$J84)/12*VLOOKUP(_xlfn.NUMBERVALUE($E69),Accounts!$A$4:$B$9,2,TRUE),0)))</f>
        <v/>
      </c>
      <c r="S69" s="27" t="str">
        <f>IF(AND('Budget Adjustment'!$I84="",'Budget Adjustment'!$J84=""),"",IF('Budget Adjustment'!$H84=S$5,('Budget Adjustment'!$I84-'Budget Adjustment'!$J84)*VLOOKUP(_xlfn.NUMBERVALUE($E69),Accounts!$A$4:$B$9,2,TRUE),IF('Budget Adjustment'!$H84=Dimensions!$E$5,('Budget Adjustment'!$I84-'Budget Adjustment'!$J84)/12*VLOOKUP(_xlfn.NUMBERVALUE($E69),Accounts!$A$4:$B$9,2,TRUE),0)))</f>
        <v/>
      </c>
      <c r="T69" s="27" t="str">
        <f>IF(AND('Budget Adjustment'!$I84="",'Budget Adjustment'!$J84=""),"",IF('Budget Adjustment'!$H84=T$5,('Budget Adjustment'!$I84-'Budget Adjustment'!$J84)*VLOOKUP(_xlfn.NUMBERVALUE($E69),Accounts!$A$4:$B$9,2,TRUE),IF('Budget Adjustment'!$H84=Dimensions!$E$5,('Budget Adjustment'!$I84-'Budget Adjustment'!$J84)/12*VLOOKUP(_xlfn.NUMBERVALUE($E69),Accounts!$A$4:$B$9,2,TRUE),0)))</f>
        <v/>
      </c>
    </row>
    <row r="70" spans="1:20" x14ac:dyDescent="0.35">
      <c r="A70" s="27" t="str">
        <f>IF('Budget Adjustment'!B85="","",CONCATENATE(Dimensions!F$2,LEFT('Budget Adjustment'!B85,2)))</f>
        <v/>
      </c>
      <c r="B70" s="27" t="str">
        <f>IF('Budget Adjustment'!C85="","",CONCATENATE(Dimensions!G$2,LEFT('Budget Adjustment'!C85,4)))</f>
        <v/>
      </c>
      <c r="C70" s="27" t="str">
        <f>IF('Budget Adjustment'!D85="","",CONCATENATE(Dimensions!H$2,LEFT('Budget Adjustment'!D85,5)))</f>
        <v/>
      </c>
      <c r="D70" s="27" t="str">
        <f>IF('Budget Adjustment'!E85="","",CONCATENATE(Dimensions!I$2,LEFT('Budget Adjustment'!E85,6)))</f>
        <v/>
      </c>
      <c r="E70" s="27" t="str">
        <f>IF('Budget Adjustment'!F85="","",LEFT('Budget Adjustment'!F85,5))</f>
        <v/>
      </c>
      <c r="F70" s="27" t="str">
        <f>IF('Budget Adjustment'!G85="","",CONCATENATE(Dimensions!K$2,LEFT('Budget Adjustment'!G85,3)))</f>
        <v/>
      </c>
      <c r="G70" s="27" t="str">
        <f>IF('Budget Adjustment'!B85="","","Upload Line Item")</f>
        <v/>
      </c>
      <c r="H70" s="27" t="str">
        <f>IF('Budget Adjustment'!B85="","",CONCATENATE('Budget Adjustment'!$C$5," (",'Budget Adjustment'!$I$5,"): ",'Budget Adjustment'!K85))</f>
        <v/>
      </c>
      <c r="I70" s="27" t="str">
        <f>IF(AND('Budget Adjustment'!$I85="",'Budget Adjustment'!$J85=""),"",IF('Budget Adjustment'!$H85=I$5,('Budget Adjustment'!$I85-'Budget Adjustment'!$J85)*VLOOKUP(_xlfn.NUMBERVALUE($E70),Accounts!$A$4:$B$9,2,TRUE),IF('Budget Adjustment'!$H85=Dimensions!$E$5,('Budget Adjustment'!$I85-'Budget Adjustment'!$J85)/12*VLOOKUP(_xlfn.NUMBERVALUE($E70),Accounts!$A$4:$B$9,2,TRUE),0)))</f>
        <v/>
      </c>
      <c r="J70" s="27" t="str">
        <f>IF(AND('Budget Adjustment'!$I85="",'Budget Adjustment'!$J85=""),"",IF('Budget Adjustment'!$H85=J$5,('Budget Adjustment'!$I85-'Budget Adjustment'!$J85)*VLOOKUP(_xlfn.NUMBERVALUE($E70),Accounts!$A$4:$B$9,2,TRUE),IF('Budget Adjustment'!$H85=Dimensions!$E$5,('Budget Adjustment'!$I85-'Budget Adjustment'!$J85)/12*VLOOKUP(_xlfn.NUMBERVALUE($E70),Accounts!$A$4:$B$9,2,TRUE),0)))</f>
        <v/>
      </c>
      <c r="K70" s="27" t="str">
        <f>IF(AND('Budget Adjustment'!$I85="",'Budget Adjustment'!$J85=""),"",IF('Budget Adjustment'!$H85=K$5,('Budget Adjustment'!$I85-'Budget Adjustment'!$J85)*VLOOKUP(_xlfn.NUMBERVALUE($E70),Accounts!$A$4:$B$9,2,TRUE),IF('Budget Adjustment'!$H85=Dimensions!$E$5,('Budget Adjustment'!$I85-'Budget Adjustment'!$J85)/12*VLOOKUP(_xlfn.NUMBERVALUE($E70),Accounts!$A$4:$B$9,2,TRUE),0)))</f>
        <v/>
      </c>
      <c r="L70" s="27" t="str">
        <f>IF(AND('Budget Adjustment'!$I85="",'Budget Adjustment'!$J85=""),"",IF('Budget Adjustment'!$H85=L$5,('Budget Adjustment'!$I85-'Budget Adjustment'!$J85)*VLOOKUP(_xlfn.NUMBERVALUE($E70),Accounts!$A$4:$B$9,2,TRUE),IF('Budget Adjustment'!$H85=Dimensions!$E$5,('Budget Adjustment'!$I85-'Budget Adjustment'!$J85)/12*VLOOKUP(_xlfn.NUMBERVALUE($E70),Accounts!$A$4:$B$9,2,TRUE),0)))</f>
        <v/>
      </c>
      <c r="M70" s="27" t="str">
        <f>IF(AND('Budget Adjustment'!$I85="",'Budget Adjustment'!$J85=""),"",IF('Budget Adjustment'!$H85=M$5,('Budget Adjustment'!$I85-'Budget Adjustment'!$J85)*VLOOKUP(_xlfn.NUMBERVALUE($E70),Accounts!$A$4:$B$9,2,TRUE),IF('Budget Adjustment'!$H85=Dimensions!$E$5,('Budget Adjustment'!$I85-'Budget Adjustment'!$J85)/12*VLOOKUP(_xlfn.NUMBERVALUE($E70),Accounts!$A$4:$B$9,2,TRUE),0)))</f>
        <v/>
      </c>
      <c r="N70" s="27" t="str">
        <f>IF(AND('Budget Adjustment'!$I85="",'Budget Adjustment'!$J85=""),"",IF('Budget Adjustment'!$H85=N$5,('Budget Adjustment'!$I85-'Budget Adjustment'!$J85)*VLOOKUP(_xlfn.NUMBERVALUE($E70),Accounts!$A$4:$B$9,2,TRUE),IF('Budget Adjustment'!$H85=Dimensions!$E$5,('Budget Adjustment'!$I85-'Budget Adjustment'!$J85)/12*VLOOKUP(_xlfn.NUMBERVALUE($E70),Accounts!$A$4:$B$9,2,TRUE),0)))</f>
        <v/>
      </c>
      <c r="O70" s="27" t="str">
        <f>IF(AND('Budget Adjustment'!$I85="",'Budget Adjustment'!$J85=""),"",IF('Budget Adjustment'!$H85=O$5,('Budget Adjustment'!$I85-'Budget Adjustment'!$J85)*VLOOKUP(_xlfn.NUMBERVALUE($E70),Accounts!$A$4:$B$9,2,TRUE),IF('Budget Adjustment'!$H85=Dimensions!$E$5,('Budget Adjustment'!$I85-'Budget Adjustment'!$J85)/12*VLOOKUP(_xlfn.NUMBERVALUE($E70),Accounts!$A$4:$B$9,2,TRUE),0)))</f>
        <v/>
      </c>
      <c r="P70" s="27" t="str">
        <f>IF(AND('Budget Adjustment'!$I85="",'Budget Adjustment'!$J85=""),"",IF('Budget Adjustment'!$H85=P$5,('Budget Adjustment'!$I85-'Budget Adjustment'!$J85)*VLOOKUP(_xlfn.NUMBERVALUE($E70),Accounts!$A$4:$B$9,2,TRUE),IF('Budget Adjustment'!$H85=Dimensions!$E$5,('Budget Adjustment'!$I85-'Budget Adjustment'!$J85)/12*VLOOKUP(_xlfn.NUMBERVALUE($E70),Accounts!$A$4:$B$9,2,TRUE),0)))</f>
        <v/>
      </c>
      <c r="Q70" s="27" t="str">
        <f>IF(AND('Budget Adjustment'!$I85="",'Budget Adjustment'!$J85=""),"",IF('Budget Adjustment'!$H85=Q$5,('Budget Adjustment'!$I85-'Budget Adjustment'!$J85)*VLOOKUP(_xlfn.NUMBERVALUE($E70),Accounts!$A$4:$B$9,2,TRUE),IF('Budget Adjustment'!$H85=Dimensions!$E$5,('Budget Adjustment'!$I85-'Budget Adjustment'!$J85)/12*VLOOKUP(_xlfn.NUMBERVALUE($E70),Accounts!$A$4:$B$9,2,TRUE),0)))</f>
        <v/>
      </c>
      <c r="R70" s="27" t="str">
        <f>IF(AND('Budget Adjustment'!$I85="",'Budget Adjustment'!$J85=""),"",IF('Budget Adjustment'!$H85=R$5,('Budget Adjustment'!$I85-'Budget Adjustment'!$J85)*VLOOKUP(_xlfn.NUMBERVALUE($E70),Accounts!$A$4:$B$9,2,TRUE),IF('Budget Adjustment'!$H85=Dimensions!$E$5,('Budget Adjustment'!$I85-'Budget Adjustment'!$J85)/12*VLOOKUP(_xlfn.NUMBERVALUE($E70),Accounts!$A$4:$B$9,2,TRUE),0)))</f>
        <v/>
      </c>
      <c r="S70" s="27" t="str">
        <f>IF(AND('Budget Adjustment'!$I85="",'Budget Adjustment'!$J85=""),"",IF('Budget Adjustment'!$H85=S$5,('Budget Adjustment'!$I85-'Budget Adjustment'!$J85)*VLOOKUP(_xlfn.NUMBERVALUE($E70),Accounts!$A$4:$B$9,2,TRUE),IF('Budget Adjustment'!$H85=Dimensions!$E$5,('Budget Adjustment'!$I85-'Budget Adjustment'!$J85)/12*VLOOKUP(_xlfn.NUMBERVALUE($E70),Accounts!$A$4:$B$9,2,TRUE),0)))</f>
        <v/>
      </c>
      <c r="T70" s="27" t="str">
        <f>IF(AND('Budget Adjustment'!$I85="",'Budget Adjustment'!$J85=""),"",IF('Budget Adjustment'!$H85=T$5,('Budget Adjustment'!$I85-'Budget Adjustment'!$J85)*VLOOKUP(_xlfn.NUMBERVALUE($E70),Accounts!$A$4:$B$9,2,TRUE),IF('Budget Adjustment'!$H85=Dimensions!$E$5,('Budget Adjustment'!$I85-'Budget Adjustment'!$J85)/12*VLOOKUP(_xlfn.NUMBERVALUE($E70),Accounts!$A$4:$B$9,2,TRUE),0)))</f>
        <v/>
      </c>
    </row>
    <row r="71" spans="1:20" x14ac:dyDescent="0.35">
      <c r="A71" s="27" t="str">
        <f>IF('Budget Adjustment'!B86="","",CONCATENATE(Dimensions!F$2,LEFT('Budget Adjustment'!B86,2)))</f>
        <v/>
      </c>
      <c r="B71" s="27" t="str">
        <f>IF('Budget Adjustment'!C86="","",CONCATENATE(Dimensions!G$2,LEFT('Budget Adjustment'!C86,4)))</f>
        <v/>
      </c>
      <c r="C71" s="27" t="str">
        <f>IF('Budget Adjustment'!D86="","",CONCATENATE(Dimensions!H$2,LEFT('Budget Adjustment'!D86,5)))</f>
        <v/>
      </c>
      <c r="D71" s="27" t="str">
        <f>IF('Budget Adjustment'!E86="","",CONCATENATE(Dimensions!I$2,LEFT('Budget Adjustment'!E86,6)))</f>
        <v/>
      </c>
      <c r="E71" s="27" t="str">
        <f>IF('Budget Adjustment'!F86="","",LEFT('Budget Adjustment'!F86,5))</f>
        <v/>
      </c>
      <c r="F71" s="27" t="str">
        <f>IF('Budget Adjustment'!G86="","",CONCATENATE(Dimensions!K$2,LEFT('Budget Adjustment'!G86,3)))</f>
        <v/>
      </c>
      <c r="G71" s="27" t="str">
        <f>IF('Budget Adjustment'!B86="","","Upload Line Item")</f>
        <v/>
      </c>
      <c r="H71" s="27" t="str">
        <f>IF('Budget Adjustment'!B86="","",CONCATENATE('Budget Adjustment'!$C$5," (",'Budget Adjustment'!$I$5,"): ",'Budget Adjustment'!K86))</f>
        <v/>
      </c>
      <c r="I71" s="27" t="str">
        <f>IF(AND('Budget Adjustment'!$I86="",'Budget Adjustment'!$J86=""),"",IF('Budget Adjustment'!$H86=I$5,('Budget Adjustment'!$I86-'Budget Adjustment'!$J86)*VLOOKUP(_xlfn.NUMBERVALUE($E71),Accounts!$A$4:$B$9,2,TRUE),IF('Budget Adjustment'!$H86=Dimensions!$E$5,('Budget Adjustment'!$I86-'Budget Adjustment'!$J86)/12*VLOOKUP(_xlfn.NUMBERVALUE($E71),Accounts!$A$4:$B$9,2,TRUE),0)))</f>
        <v/>
      </c>
      <c r="J71" s="27" t="str">
        <f>IF(AND('Budget Adjustment'!$I86="",'Budget Adjustment'!$J86=""),"",IF('Budget Adjustment'!$H86=J$5,('Budget Adjustment'!$I86-'Budget Adjustment'!$J86)*VLOOKUP(_xlfn.NUMBERVALUE($E71),Accounts!$A$4:$B$9,2,TRUE),IF('Budget Adjustment'!$H86=Dimensions!$E$5,('Budget Adjustment'!$I86-'Budget Adjustment'!$J86)/12*VLOOKUP(_xlfn.NUMBERVALUE($E71),Accounts!$A$4:$B$9,2,TRUE),0)))</f>
        <v/>
      </c>
      <c r="K71" s="27" t="str">
        <f>IF(AND('Budget Adjustment'!$I86="",'Budget Adjustment'!$J86=""),"",IF('Budget Adjustment'!$H86=K$5,('Budget Adjustment'!$I86-'Budget Adjustment'!$J86)*VLOOKUP(_xlfn.NUMBERVALUE($E71),Accounts!$A$4:$B$9,2,TRUE),IF('Budget Adjustment'!$H86=Dimensions!$E$5,('Budget Adjustment'!$I86-'Budget Adjustment'!$J86)/12*VLOOKUP(_xlfn.NUMBERVALUE($E71),Accounts!$A$4:$B$9,2,TRUE),0)))</f>
        <v/>
      </c>
      <c r="L71" s="27" t="str">
        <f>IF(AND('Budget Adjustment'!$I86="",'Budget Adjustment'!$J86=""),"",IF('Budget Adjustment'!$H86=L$5,('Budget Adjustment'!$I86-'Budget Adjustment'!$J86)*VLOOKUP(_xlfn.NUMBERVALUE($E71),Accounts!$A$4:$B$9,2,TRUE),IF('Budget Adjustment'!$H86=Dimensions!$E$5,('Budget Adjustment'!$I86-'Budget Adjustment'!$J86)/12*VLOOKUP(_xlfn.NUMBERVALUE($E71),Accounts!$A$4:$B$9,2,TRUE),0)))</f>
        <v/>
      </c>
      <c r="M71" s="27" t="str">
        <f>IF(AND('Budget Adjustment'!$I86="",'Budget Adjustment'!$J86=""),"",IF('Budget Adjustment'!$H86=M$5,('Budget Adjustment'!$I86-'Budget Adjustment'!$J86)*VLOOKUP(_xlfn.NUMBERVALUE($E71),Accounts!$A$4:$B$9,2,TRUE),IF('Budget Adjustment'!$H86=Dimensions!$E$5,('Budget Adjustment'!$I86-'Budget Adjustment'!$J86)/12*VLOOKUP(_xlfn.NUMBERVALUE($E71),Accounts!$A$4:$B$9,2,TRUE),0)))</f>
        <v/>
      </c>
      <c r="N71" s="27" t="str">
        <f>IF(AND('Budget Adjustment'!$I86="",'Budget Adjustment'!$J86=""),"",IF('Budget Adjustment'!$H86=N$5,('Budget Adjustment'!$I86-'Budget Adjustment'!$J86)*VLOOKUP(_xlfn.NUMBERVALUE($E71),Accounts!$A$4:$B$9,2,TRUE),IF('Budget Adjustment'!$H86=Dimensions!$E$5,('Budget Adjustment'!$I86-'Budget Adjustment'!$J86)/12*VLOOKUP(_xlfn.NUMBERVALUE($E71),Accounts!$A$4:$B$9,2,TRUE),0)))</f>
        <v/>
      </c>
      <c r="O71" s="27" t="str">
        <f>IF(AND('Budget Adjustment'!$I86="",'Budget Adjustment'!$J86=""),"",IF('Budget Adjustment'!$H86=O$5,('Budget Adjustment'!$I86-'Budget Adjustment'!$J86)*VLOOKUP(_xlfn.NUMBERVALUE($E71),Accounts!$A$4:$B$9,2,TRUE),IF('Budget Adjustment'!$H86=Dimensions!$E$5,('Budget Adjustment'!$I86-'Budget Adjustment'!$J86)/12*VLOOKUP(_xlfn.NUMBERVALUE($E71),Accounts!$A$4:$B$9,2,TRUE),0)))</f>
        <v/>
      </c>
      <c r="P71" s="27" t="str">
        <f>IF(AND('Budget Adjustment'!$I86="",'Budget Adjustment'!$J86=""),"",IF('Budget Adjustment'!$H86=P$5,('Budget Adjustment'!$I86-'Budget Adjustment'!$J86)*VLOOKUP(_xlfn.NUMBERVALUE($E71),Accounts!$A$4:$B$9,2,TRUE),IF('Budget Adjustment'!$H86=Dimensions!$E$5,('Budget Adjustment'!$I86-'Budget Adjustment'!$J86)/12*VLOOKUP(_xlfn.NUMBERVALUE($E71),Accounts!$A$4:$B$9,2,TRUE),0)))</f>
        <v/>
      </c>
      <c r="Q71" s="27" t="str">
        <f>IF(AND('Budget Adjustment'!$I86="",'Budget Adjustment'!$J86=""),"",IF('Budget Adjustment'!$H86=Q$5,('Budget Adjustment'!$I86-'Budget Adjustment'!$J86)*VLOOKUP(_xlfn.NUMBERVALUE($E71),Accounts!$A$4:$B$9,2,TRUE),IF('Budget Adjustment'!$H86=Dimensions!$E$5,('Budget Adjustment'!$I86-'Budget Adjustment'!$J86)/12*VLOOKUP(_xlfn.NUMBERVALUE($E71),Accounts!$A$4:$B$9,2,TRUE),0)))</f>
        <v/>
      </c>
      <c r="R71" s="27" t="str">
        <f>IF(AND('Budget Adjustment'!$I86="",'Budget Adjustment'!$J86=""),"",IF('Budget Adjustment'!$H86=R$5,('Budget Adjustment'!$I86-'Budget Adjustment'!$J86)*VLOOKUP(_xlfn.NUMBERVALUE($E71),Accounts!$A$4:$B$9,2,TRUE),IF('Budget Adjustment'!$H86=Dimensions!$E$5,('Budget Adjustment'!$I86-'Budget Adjustment'!$J86)/12*VLOOKUP(_xlfn.NUMBERVALUE($E71),Accounts!$A$4:$B$9,2,TRUE),0)))</f>
        <v/>
      </c>
      <c r="S71" s="27" t="str">
        <f>IF(AND('Budget Adjustment'!$I86="",'Budget Adjustment'!$J86=""),"",IF('Budget Adjustment'!$H86=S$5,('Budget Adjustment'!$I86-'Budget Adjustment'!$J86)*VLOOKUP(_xlfn.NUMBERVALUE($E71),Accounts!$A$4:$B$9,2,TRUE),IF('Budget Adjustment'!$H86=Dimensions!$E$5,('Budget Adjustment'!$I86-'Budget Adjustment'!$J86)/12*VLOOKUP(_xlfn.NUMBERVALUE($E71),Accounts!$A$4:$B$9,2,TRUE),0)))</f>
        <v/>
      </c>
      <c r="T71" s="27" t="str">
        <f>IF(AND('Budget Adjustment'!$I86="",'Budget Adjustment'!$J86=""),"",IF('Budget Adjustment'!$H86=T$5,('Budget Adjustment'!$I86-'Budget Adjustment'!$J86)*VLOOKUP(_xlfn.NUMBERVALUE($E71),Accounts!$A$4:$B$9,2,TRUE),IF('Budget Adjustment'!$H86=Dimensions!$E$5,('Budget Adjustment'!$I86-'Budget Adjustment'!$J86)/12*VLOOKUP(_xlfn.NUMBERVALUE($E71),Accounts!$A$4:$B$9,2,TRUE),0)))</f>
        <v/>
      </c>
    </row>
    <row r="72" spans="1:20" x14ac:dyDescent="0.35">
      <c r="A72" s="27" t="str">
        <f>IF('Budget Adjustment'!B87="","",CONCATENATE(Dimensions!F$2,LEFT('Budget Adjustment'!B87,2)))</f>
        <v/>
      </c>
      <c r="B72" s="27" t="str">
        <f>IF('Budget Adjustment'!C87="","",CONCATENATE(Dimensions!G$2,LEFT('Budget Adjustment'!C87,4)))</f>
        <v/>
      </c>
      <c r="C72" s="27" t="str">
        <f>IF('Budget Adjustment'!D87="","",CONCATENATE(Dimensions!H$2,LEFT('Budget Adjustment'!D87,5)))</f>
        <v/>
      </c>
      <c r="D72" s="27" t="str">
        <f>IF('Budget Adjustment'!E87="","",CONCATENATE(Dimensions!I$2,LEFT('Budget Adjustment'!E87,6)))</f>
        <v/>
      </c>
      <c r="E72" s="27" t="str">
        <f>IF('Budget Adjustment'!F87="","",LEFT('Budget Adjustment'!F87,5))</f>
        <v/>
      </c>
      <c r="F72" s="27" t="str">
        <f>IF('Budget Adjustment'!G87="","",CONCATENATE(Dimensions!K$2,LEFT('Budget Adjustment'!G87,3)))</f>
        <v/>
      </c>
      <c r="G72" s="27" t="str">
        <f>IF('Budget Adjustment'!B87="","","Upload Line Item")</f>
        <v/>
      </c>
      <c r="H72" s="27" t="str">
        <f>IF('Budget Adjustment'!B87="","",CONCATENATE('Budget Adjustment'!$C$5," (",'Budget Adjustment'!$I$5,"): ",'Budget Adjustment'!K87))</f>
        <v/>
      </c>
      <c r="I72" s="27" t="str">
        <f>IF(AND('Budget Adjustment'!$I87="",'Budget Adjustment'!$J87=""),"",IF('Budget Adjustment'!$H87=I$5,('Budget Adjustment'!$I87-'Budget Adjustment'!$J87)*VLOOKUP(_xlfn.NUMBERVALUE($E72),Accounts!$A$4:$B$9,2,TRUE),IF('Budget Adjustment'!$H87=Dimensions!$E$5,('Budget Adjustment'!$I87-'Budget Adjustment'!$J87)/12*VLOOKUP(_xlfn.NUMBERVALUE($E72),Accounts!$A$4:$B$9,2,TRUE),0)))</f>
        <v/>
      </c>
      <c r="J72" s="27" t="str">
        <f>IF(AND('Budget Adjustment'!$I87="",'Budget Adjustment'!$J87=""),"",IF('Budget Adjustment'!$H87=J$5,('Budget Adjustment'!$I87-'Budget Adjustment'!$J87)*VLOOKUP(_xlfn.NUMBERVALUE($E72),Accounts!$A$4:$B$9,2,TRUE),IF('Budget Adjustment'!$H87=Dimensions!$E$5,('Budget Adjustment'!$I87-'Budget Adjustment'!$J87)/12*VLOOKUP(_xlfn.NUMBERVALUE($E72),Accounts!$A$4:$B$9,2,TRUE),0)))</f>
        <v/>
      </c>
      <c r="K72" s="27" t="str">
        <f>IF(AND('Budget Adjustment'!$I87="",'Budget Adjustment'!$J87=""),"",IF('Budget Adjustment'!$H87=K$5,('Budget Adjustment'!$I87-'Budget Adjustment'!$J87)*VLOOKUP(_xlfn.NUMBERVALUE($E72),Accounts!$A$4:$B$9,2,TRUE),IF('Budget Adjustment'!$H87=Dimensions!$E$5,('Budget Adjustment'!$I87-'Budget Adjustment'!$J87)/12*VLOOKUP(_xlfn.NUMBERVALUE($E72),Accounts!$A$4:$B$9,2,TRUE),0)))</f>
        <v/>
      </c>
      <c r="L72" s="27" t="str">
        <f>IF(AND('Budget Adjustment'!$I87="",'Budget Adjustment'!$J87=""),"",IF('Budget Adjustment'!$H87=L$5,('Budget Adjustment'!$I87-'Budget Adjustment'!$J87)*VLOOKUP(_xlfn.NUMBERVALUE($E72),Accounts!$A$4:$B$9,2,TRUE),IF('Budget Adjustment'!$H87=Dimensions!$E$5,('Budget Adjustment'!$I87-'Budget Adjustment'!$J87)/12*VLOOKUP(_xlfn.NUMBERVALUE($E72),Accounts!$A$4:$B$9,2,TRUE),0)))</f>
        <v/>
      </c>
      <c r="M72" s="27" t="str">
        <f>IF(AND('Budget Adjustment'!$I87="",'Budget Adjustment'!$J87=""),"",IF('Budget Adjustment'!$H87=M$5,('Budget Adjustment'!$I87-'Budget Adjustment'!$J87)*VLOOKUP(_xlfn.NUMBERVALUE($E72),Accounts!$A$4:$B$9,2,TRUE),IF('Budget Adjustment'!$H87=Dimensions!$E$5,('Budget Adjustment'!$I87-'Budget Adjustment'!$J87)/12*VLOOKUP(_xlfn.NUMBERVALUE($E72),Accounts!$A$4:$B$9,2,TRUE),0)))</f>
        <v/>
      </c>
      <c r="N72" s="27" t="str">
        <f>IF(AND('Budget Adjustment'!$I87="",'Budget Adjustment'!$J87=""),"",IF('Budget Adjustment'!$H87=N$5,('Budget Adjustment'!$I87-'Budget Adjustment'!$J87)*VLOOKUP(_xlfn.NUMBERVALUE($E72),Accounts!$A$4:$B$9,2,TRUE),IF('Budget Adjustment'!$H87=Dimensions!$E$5,('Budget Adjustment'!$I87-'Budget Adjustment'!$J87)/12*VLOOKUP(_xlfn.NUMBERVALUE($E72),Accounts!$A$4:$B$9,2,TRUE),0)))</f>
        <v/>
      </c>
      <c r="O72" s="27" t="str">
        <f>IF(AND('Budget Adjustment'!$I87="",'Budget Adjustment'!$J87=""),"",IF('Budget Adjustment'!$H87=O$5,('Budget Adjustment'!$I87-'Budget Adjustment'!$J87)*VLOOKUP(_xlfn.NUMBERVALUE($E72),Accounts!$A$4:$B$9,2,TRUE),IF('Budget Adjustment'!$H87=Dimensions!$E$5,('Budget Adjustment'!$I87-'Budget Adjustment'!$J87)/12*VLOOKUP(_xlfn.NUMBERVALUE($E72),Accounts!$A$4:$B$9,2,TRUE),0)))</f>
        <v/>
      </c>
      <c r="P72" s="27" t="str">
        <f>IF(AND('Budget Adjustment'!$I87="",'Budget Adjustment'!$J87=""),"",IF('Budget Adjustment'!$H87=P$5,('Budget Adjustment'!$I87-'Budget Adjustment'!$J87)*VLOOKUP(_xlfn.NUMBERVALUE($E72),Accounts!$A$4:$B$9,2,TRUE),IF('Budget Adjustment'!$H87=Dimensions!$E$5,('Budget Adjustment'!$I87-'Budget Adjustment'!$J87)/12*VLOOKUP(_xlfn.NUMBERVALUE($E72),Accounts!$A$4:$B$9,2,TRUE),0)))</f>
        <v/>
      </c>
      <c r="Q72" s="27" t="str">
        <f>IF(AND('Budget Adjustment'!$I87="",'Budget Adjustment'!$J87=""),"",IF('Budget Adjustment'!$H87=Q$5,('Budget Adjustment'!$I87-'Budget Adjustment'!$J87)*VLOOKUP(_xlfn.NUMBERVALUE($E72),Accounts!$A$4:$B$9,2,TRUE),IF('Budget Adjustment'!$H87=Dimensions!$E$5,('Budget Adjustment'!$I87-'Budget Adjustment'!$J87)/12*VLOOKUP(_xlfn.NUMBERVALUE($E72),Accounts!$A$4:$B$9,2,TRUE),0)))</f>
        <v/>
      </c>
      <c r="R72" s="27" t="str">
        <f>IF(AND('Budget Adjustment'!$I87="",'Budget Adjustment'!$J87=""),"",IF('Budget Adjustment'!$H87=R$5,('Budget Adjustment'!$I87-'Budget Adjustment'!$J87)*VLOOKUP(_xlfn.NUMBERVALUE($E72),Accounts!$A$4:$B$9,2,TRUE),IF('Budget Adjustment'!$H87=Dimensions!$E$5,('Budget Adjustment'!$I87-'Budget Adjustment'!$J87)/12*VLOOKUP(_xlfn.NUMBERVALUE($E72),Accounts!$A$4:$B$9,2,TRUE),0)))</f>
        <v/>
      </c>
      <c r="S72" s="27" t="str">
        <f>IF(AND('Budget Adjustment'!$I87="",'Budget Adjustment'!$J87=""),"",IF('Budget Adjustment'!$H87=S$5,('Budget Adjustment'!$I87-'Budget Adjustment'!$J87)*VLOOKUP(_xlfn.NUMBERVALUE($E72),Accounts!$A$4:$B$9,2,TRUE),IF('Budget Adjustment'!$H87=Dimensions!$E$5,('Budget Adjustment'!$I87-'Budget Adjustment'!$J87)/12*VLOOKUP(_xlfn.NUMBERVALUE($E72),Accounts!$A$4:$B$9,2,TRUE),0)))</f>
        <v/>
      </c>
      <c r="T72" s="27" t="str">
        <f>IF(AND('Budget Adjustment'!$I87="",'Budget Adjustment'!$J87=""),"",IF('Budget Adjustment'!$H87=T$5,('Budget Adjustment'!$I87-'Budget Adjustment'!$J87)*VLOOKUP(_xlfn.NUMBERVALUE($E72),Accounts!$A$4:$B$9,2,TRUE),IF('Budget Adjustment'!$H87=Dimensions!$E$5,('Budget Adjustment'!$I87-'Budget Adjustment'!$J87)/12*VLOOKUP(_xlfn.NUMBERVALUE($E72),Accounts!$A$4:$B$9,2,TRUE),0)))</f>
        <v/>
      </c>
    </row>
    <row r="73" spans="1:20" x14ac:dyDescent="0.35">
      <c r="A73" s="27" t="str">
        <f>IF('Budget Adjustment'!B88="","",CONCATENATE(Dimensions!F$2,LEFT('Budget Adjustment'!B88,2)))</f>
        <v/>
      </c>
      <c r="B73" s="27" t="str">
        <f>IF('Budget Adjustment'!C88="","",CONCATENATE(Dimensions!G$2,LEFT('Budget Adjustment'!C88,4)))</f>
        <v/>
      </c>
      <c r="C73" s="27" t="str">
        <f>IF('Budget Adjustment'!D88="","",CONCATENATE(Dimensions!H$2,LEFT('Budget Adjustment'!D88,5)))</f>
        <v/>
      </c>
      <c r="D73" s="27" t="str">
        <f>IF('Budget Adjustment'!E88="","",CONCATENATE(Dimensions!I$2,LEFT('Budget Adjustment'!E88,6)))</f>
        <v/>
      </c>
      <c r="E73" s="27" t="str">
        <f>IF('Budget Adjustment'!F88="","",LEFT('Budget Adjustment'!F88,5))</f>
        <v/>
      </c>
      <c r="F73" s="27" t="str">
        <f>IF('Budget Adjustment'!G88="","",CONCATENATE(Dimensions!K$2,LEFT('Budget Adjustment'!G88,3)))</f>
        <v/>
      </c>
      <c r="G73" s="27" t="str">
        <f>IF('Budget Adjustment'!B88="","","Upload Line Item")</f>
        <v/>
      </c>
      <c r="H73" s="27" t="str">
        <f>IF('Budget Adjustment'!B88="","",CONCATENATE('Budget Adjustment'!$C$5," (",'Budget Adjustment'!$I$5,"): ",'Budget Adjustment'!K88))</f>
        <v/>
      </c>
      <c r="I73" s="27" t="str">
        <f>IF(AND('Budget Adjustment'!$I88="",'Budget Adjustment'!$J88=""),"",IF('Budget Adjustment'!$H88=I$5,('Budget Adjustment'!$I88-'Budget Adjustment'!$J88)*VLOOKUP(_xlfn.NUMBERVALUE($E73),Accounts!$A$4:$B$9,2,TRUE),IF('Budget Adjustment'!$H88=Dimensions!$E$5,('Budget Adjustment'!$I88-'Budget Adjustment'!$J88)/12*VLOOKUP(_xlfn.NUMBERVALUE($E73),Accounts!$A$4:$B$9,2,TRUE),0)))</f>
        <v/>
      </c>
      <c r="J73" s="27" t="str">
        <f>IF(AND('Budget Adjustment'!$I88="",'Budget Adjustment'!$J88=""),"",IF('Budget Adjustment'!$H88=J$5,('Budget Adjustment'!$I88-'Budget Adjustment'!$J88)*VLOOKUP(_xlfn.NUMBERVALUE($E73),Accounts!$A$4:$B$9,2,TRUE),IF('Budget Adjustment'!$H88=Dimensions!$E$5,('Budget Adjustment'!$I88-'Budget Adjustment'!$J88)/12*VLOOKUP(_xlfn.NUMBERVALUE($E73),Accounts!$A$4:$B$9,2,TRUE),0)))</f>
        <v/>
      </c>
      <c r="K73" s="27" t="str">
        <f>IF(AND('Budget Adjustment'!$I88="",'Budget Adjustment'!$J88=""),"",IF('Budget Adjustment'!$H88=K$5,('Budget Adjustment'!$I88-'Budget Adjustment'!$J88)*VLOOKUP(_xlfn.NUMBERVALUE($E73),Accounts!$A$4:$B$9,2,TRUE),IF('Budget Adjustment'!$H88=Dimensions!$E$5,('Budget Adjustment'!$I88-'Budget Adjustment'!$J88)/12*VLOOKUP(_xlfn.NUMBERVALUE($E73),Accounts!$A$4:$B$9,2,TRUE),0)))</f>
        <v/>
      </c>
      <c r="L73" s="27" t="str">
        <f>IF(AND('Budget Adjustment'!$I88="",'Budget Adjustment'!$J88=""),"",IF('Budget Adjustment'!$H88=L$5,('Budget Adjustment'!$I88-'Budget Adjustment'!$J88)*VLOOKUP(_xlfn.NUMBERVALUE($E73),Accounts!$A$4:$B$9,2,TRUE),IF('Budget Adjustment'!$H88=Dimensions!$E$5,('Budget Adjustment'!$I88-'Budget Adjustment'!$J88)/12*VLOOKUP(_xlfn.NUMBERVALUE($E73),Accounts!$A$4:$B$9,2,TRUE),0)))</f>
        <v/>
      </c>
      <c r="M73" s="27" t="str">
        <f>IF(AND('Budget Adjustment'!$I88="",'Budget Adjustment'!$J88=""),"",IF('Budget Adjustment'!$H88=M$5,('Budget Adjustment'!$I88-'Budget Adjustment'!$J88)*VLOOKUP(_xlfn.NUMBERVALUE($E73),Accounts!$A$4:$B$9,2,TRUE),IF('Budget Adjustment'!$H88=Dimensions!$E$5,('Budget Adjustment'!$I88-'Budget Adjustment'!$J88)/12*VLOOKUP(_xlfn.NUMBERVALUE($E73),Accounts!$A$4:$B$9,2,TRUE),0)))</f>
        <v/>
      </c>
      <c r="N73" s="27" t="str">
        <f>IF(AND('Budget Adjustment'!$I88="",'Budget Adjustment'!$J88=""),"",IF('Budget Adjustment'!$H88=N$5,('Budget Adjustment'!$I88-'Budget Adjustment'!$J88)*VLOOKUP(_xlfn.NUMBERVALUE($E73),Accounts!$A$4:$B$9,2,TRUE),IF('Budget Adjustment'!$H88=Dimensions!$E$5,('Budget Adjustment'!$I88-'Budget Adjustment'!$J88)/12*VLOOKUP(_xlfn.NUMBERVALUE($E73),Accounts!$A$4:$B$9,2,TRUE),0)))</f>
        <v/>
      </c>
      <c r="O73" s="27" t="str">
        <f>IF(AND('Budget Adjustment'!$I88="",'Budget Adjustment'!$J88=""),"",IF('Budget Adjustment'!$H88=O$5,('Budget Adjustment'!$I88-'Budget Adjustment'!$J88)*VLOOKUP(_xlfn.NUMBERVALUE($E73),Accounts!$A$4:$B$9,2,TRUE),IF('Budget Adjustment'!$H88=Dimensions!$E$5,('Budget Adjustment'!$I88-'Budget Adjustment'!$J88)/12*VLOOKUP(_xlfn.NUMBERVALUE($E73),Accounts!$A$4:$B$9,2,TRUE),0)))</f>
        <v/>
      </c>
      <c r="P73" s="27" t="str">
        <f>IF(AND('Budget Adjustment'!$I88="",'Budget Adjustment'!$J88=""),"",IF('Budget Adjustment'!$H88=P$5,('Budget Adjustment'!$I88-'Budget Adjustment'!$J88)*VLOOKUP(_xlfn.NUMBERVALUE($E73),Accounts!$A$4:$B$9,2,TRUE),IF('Budget Adjustment'!$H88=Dimensions!$E$5,('Budget Adjustment'!$I88-'Budget Adjustment'!$J88)/12*VLOOKUP(_xlfn.NUMBERVALUE($E73),Accounts!$A$4:$B$9,2,TRUE),0)))</f>
        <v/>
      </c>
      <c r="Q73" s="27" t="str">
        <f>IF(AND('Budget Adjustment'!$I88="",'Budget Adjustment'!$J88=""),"",IF('Budget Adjustment'!$H88=Q$5,('Budget Adjustment'!$I88-'Budget Adjustment'!$J88)*VLOOKUP(_xlfn.NUMBERVALUE($E73),Accounts!$A$4:$B$9,2,TRUE),IF('Budget Adjustment'!$H88=Dimensions!$E$5,('Budget Adjustment'!$I88-'Budget Adjustment'!$J88)/12*VLOOKUP(_xlfn.NUMBERVALUE($E73),Accounts!$A$4:$B$9,2,TRUE),0)))</f>
        <v/>
      </c>
      <c r="R73" s="27" t="str">
        <f>IF(AND('Budget Adjustment'!$I88="",'Budget Adjustment'!$J88=""),"",IF('Budget Adjustment'!$H88=R$5,('Budget Adjustment'!$I88-'Budget Adjustment'!$J88)*VLOOKUP(_xlfn.NUMBERVALUE($E73),Accounts!$A$4:$B$9,2,TRUE),IF('Budget Adjustment'!$H88=Dimensions!$E$5,('Budget Adjustment'!$I88-'Budget Adjustment'!$J88)/12*VLOOKUP(_xlfn.NUMBERVALUE($E73),Accounts!$A$4:$B$9,2,TRUE),0)))</f>
        <v/>
      </c>
      <c r="S73" s="27" t="str">
        <f>IF(AND('Budget Adjustment'!$I88="",'Budget Adjustment'!$J88=""),"",IF('Budget Adjustment'!$H88=S$5,('Budget Adjustment'!$I88-'Budget Adjustment'!$J88)*VLOOKUP(_xlfn.NUMBERVALUE($E73),Accounts!$A$4:$B$9,2,TRUE),IF('Budget Adjustment'!$H88=Dimensions!$E$5,('Budget Adjustment'!$I88-'Budget Adjustment'!$J88)/12*VLOOKUP(_xlfn.NUMBERVALUE($E73),Accounts!$A$4:$B$9,2,TRUE),0)))</f>
        <v/>
      </c>
      <c r="T73" s="27" t="str">
        <f>IF(AND('Budget Adjustment'!$I88="",'Budget Adjustment'!$J88=""),"",IF('Budget Adjustment'!$H88=T$5,('Budget Adjustment'!$I88-'Budget Adjustment'!$J88)*VLOOKUP(_xlfn.NUMBERVALUE($E73),Accounts!$A$4:$B$9,2,TRUE),IF('Budget Adjustment'!$H88=Dimensions!$E$5,('Budget Adjustment'!$I88-'Budget Adjustment'!$J88)/12*VLOOKUP(_xlfn.NUMBERVALUE($E73),Accounts!$A$4:$B$9,2,TRUE),0)))</f>
        <v/>
      </c>
    </row>
    <row r="74" spans="1:20" x14ac:dyDescent="0.35">
      <c r="A74" s="27" t="str">
        <f>IF('Budget Adjustment'!B89="","",CONCATENATE(Dimensions!F$2,LEFT('Budget Adjustment'!B89,2)))</f>
        <v/>
      </c>
      <c r="B74" s="27" t="str">
        <f>IF('Budget Adjustment'!C89="","",CONCATENATE(Dimensions!G$2,LEFT('Budget Adjustment'!C89,4)))</f>
        <v/>
      </c>
      <c r="C74" s="27" t="str">
        <f>IF('Budget Adjustment'!D89="","",CONCATENATE(Dimensions!H$2,LEFT('Budget Adjustment'!D89,5)))</f>
        <v/>
      </c>
      <c r="D74" s="27" t="str">
        <f>IF('Budget Adjustment'!E89="","",CONCATENATE(Dimensions!I$2,LEFT('Budget Adjustment'!E89,6)))</f>
        <v/>
      </c>
      <c r="E74" s="27" t="str">
        <f>IF('Budget Adjustment'!F89="","",LEFT('Budget Adjustment'!F89,5))</f>
        <v/>
      </c>
      <c r="F74" s="27" t="str">
        <f>IF('Budget Adjustment'!G89="","",CONCATENATE(Dimensions!K$2,LEFT('Budget Adjustment'!G89,3)))</f>
        <v/>
      </c>
      <c r="G74" s="27" t="str">
        <f>IF('Budget Adjustment'!B89="","","Upload Line Item")</f>
        <v/>
      </c>
      <c r="H74" s="27" t="str">
        <f>IF('Budget Adjustment'!B89="","",CONCATENATE('Budget Adjustment'!$C$5," (",'Budget Adjustment'!$I$5,"): ",'Budget Adjustment'!K89))</f>
        <v/>
      </c>
      <c r="I74" s="27" t="str">
        <f>IF(AND('Budget Adjustment'!$I89="",'Budget Adjustment'!$J89=""),"",IF('Budget Adjustment'!$H89=I$5,('Budget Adjustment'!$I89-'Budget Adjustment'!$J89)*VLOOKUP(_xlfn.NUMBERVALUE($E74),Accounts!$A$4:$B$9,2,TRUE),IF('Budget Adjustment'!$H89=Dimensions!$E$5,('Budget Adjustment'!$I89-'Budget Adjustment'!$J89)/12*VLOOKUP(_xlfn.NUMBERVALUE($E74),Accounts!$A$4:$B$9,2,TRUE),0)))</f>
        <v/>
      </c>
      <c r="J74" s="27" t="str">
        <f>IF(AND('Budget Adjustment'!$I89="",'Budget Adjustment'!$J89=""),"",IF('Budget Adjustment'!$H89=J$5,('Budget Adjustment'!$I89-'Budget Adjustment'!$J89)*VLOOKUP(_xlfn.NUMBERVALUE($E74),Accounts!$A$4:$B$9,2,TRUE),IF('Budget Adjustment'!$H89=Dimensions!$E$5,('Budget Adjustment'!$I89-'Budget Adjustment'!$J89)/12*VLOOKUP(_xlfn.NUMBERVALUE($E74),Accounts!$A$4:$B$9,2,TRUE),0)))</f>
        <v/>
      </c>
      <c r="K74" s="27" t="str">
        <f>IF(AND('Budget Adjustment'!$I89="",'Budget Adjustment'!$J89=""),"",IF('Budget Adjustment'!$H89=K$5,('Budget Adjustment'!$I89-'Budget Adjustment'!$J89)*VLOOKUP(_xlfn.NUMBERVALUE($E74),Accounts!$A$4:$B$9,2,TRUE),IF('Budget Adjustment'!$H89=Dimensions!$E$5,('Budget Adjustment'!$I89-'Budget Adjustment'!$J89)/12*VLOOKUP(_xlfn.NUMBERVALUE($E74),Accounts!$A$4:$B$9,2,TRUE),0)))</f>
        <v/>
      </c>
      <c r="L74" s="27" t="str">
        <f>IF(AND('Budget Adjustment'!$I89="",'Budget Adjustment'!$J89=""),"",IF('Budget Adjustment'!$H89=L$5,('Budget Adjustment'!$I89-'Budget Adjustment'!$J89)*VLOOKUP(_xlfn.NUMBERVALUE($E74),Accounts!$A$4:$B$9,2,TRUE),IF('Budget Adjustment'!$H89=Dimensions!$E$5,('Budget Adjustment'!$I89-'Budget Adjustment'!$J89)/12*VLOOKUP(_xlfn.NUMBERVALUE($E74),Accounts!$A$4:$B$9,2,TRUE),0)))</f>
        <v/>
      </c>
      <c r="M74" s="27" t="str">
        <f>IF(AND('Budget Adjustment'!$I89="",'Budget Adjustment'!$J89=""),"",IF('Budget Adjustment'!$H89=M$5,('Budget Adjustment'!$I89-'Budget Adjustment'!$J89)*VLOOKUP(_xlfn.NUMBERVALUE($E74),Accounts!$A$4:$B$9,2,TRUE),IF('Budget Adjustment'!$H89=Dimensions!$E$5,('Budget Adjustment'!$I89-'Budget Adjustment'!$J89)/12*VLOOKUP(_xlfn.NUMBERVALUE($E74),Accounts!$A$4:$B$9,2,TRUE),0)))</f>
        <v/>
      </c>
      <c r="N74" s="27" t="str">
        <f>IF(AND('Budget Adjustment'!$I89="",'Budget Adjustment'!$J89=""),"",IF('Budget Adjustment'!$H89=N$5,('Budget Adjustment'!$I89-'Budget Adjustment'!$J89)*VLOOKUP(_xlfn.NUMBERVALUE($E74),Accounts!$A$4:$B$9,2,TRUE),IF('Budget Adjustment'!$H89=Dimensions!$E$5,('Budget Adjustment'!$I89-'Budget Adjustment'!$J89)/12*VLOOKUP(_xlfn.NUMBERVALUE($E74),Accounts!$A$4:$B$9,2,TRUE),0)))</f>
        <v/>
      </c>
      <c r="O74" s="27" t="str">
        <f>IF(AND('Budget Adjustment'!$I89="",'Budget Adjustment'!$J89=""),"",IF('Budget Adjustment'!$H89=O$5,('Budget Adjustment'!$I89-'Budget Adjustment'!$J89)*VLOOKUP(_xlfn.NUMBERVALUE($E74),Accounts!$A$4:$B$9,2,TRUE),IF('Budget Adjustment'!$H89=Dimensions!$E$5,('Budget Adjustment'!$I89-'Budget Adjustment'!$J89)/12*VLOOKUP(_xlfn.NUMBERVALUE($E74),Accounts!$A$4:$B$9,2,TRUE),0)))</f>
        <v/>
      </c>
      <c r="P74" s="27" t="str">
        <f>IF(AND('Budget Adjustment'!$I89="",'Budget Adjustment'!$J89=""),"",IF('Budget Adjustment'!$H89=P$5,('Budget Adjustment'!$I89-'Budget Adjustment'!$J89)*VLOOKUP(_xlfn.NUMBERVALUE($E74),Accounts!$A$4:$B$9,2,TRUE),IF('Budget Adjustment'!$H89=Dimensions!$E$5,('Budget Adjustment'!$I89-'Budget Adjustment'!$J89)/12*VLOOKUP(_xlfn.NUMBERVALUE($E74),Accounts!$A$4:$B$9,2,TRUE),0)))</f>
        <v/>
      </c>
      <c r="Q74" s="27" t="str">
        <f>IF(AND('Budget Adjustment'!$I89="",'Budget Adjustment'!$J89=""),"",IF('Budget Adjustment'!$H89=Q$5,('Budget Adjustment'!$I89-'Budget Adjustment'!$J89)*VLOOKUP(_xlfn.NUMBERVALUE($E74),Accounts!$A$4:$B$9,2,TRUE),IF('Budget Adjustment'!$H89=Dimensions!$E$5,('Budget Adjustment'!$I89-'Budget Adjustment'!$J89)/12*VLOOKUP(_xlfn.NUMBERVALUE($E74),Accounts!$A$4:$B$9,2,TRUE),0)))</f>
        <v/>
      </c>
      <c r="R74" s="27" t="str">
        <f>IF(AND('Budget Adjustment'!$I89="",'Budget Adjustment'!$J89=""),"",IF('Budget Adjustment'!$H89=R$5,('Budget Adjustment'!$I89-'Budget Adjustment'!$J89)*VLOOKUP(_xlfn.NUMBERVALUE($E74),Accounts!$A$4:$B$9,2,TRUE),IF('Budget Adjustment'!$H89=Dimensions!$E$5,('Budget Adjustment'!$I89-'Budget Adjustment'!$J89)/12*VLOOKUP(_xlfn.NUMBERVALUE($E74),Accounts!$A$4:$B$9,2,TRUE),0)))</f>
        <v/>
      </c>
      <c r="S74" s="27" t="str">
        <f>IF(AND('Budget Adjustment'!$I89="",'Budget Adjustment'!$J89=""),"",IF('Budget Adjustment'!$H89=S$5,('Budget Adjustment'!$I89-'Budget Adjustment'!$J89)*VLOOKUP(_xlfn.NUMBERVALUE($E74),Accounts!$A$4:$B$9,2,TRUE),IF('Budget Adjustment'!$H89=Dimensions!$E$5,('Budget Adjustment'!$I89-'Budget Adjustment'!$J89)/12*VLOOKUP(_xlfn.NUMBERVALUE($E74),Accounts!$A$4:$B$9,2,TRUE),0)))</f>
        <v/>
      </c>
      <c r="T74" s="27" t="str">
        <f>IF(AND('Budget Adjustment'!$I89="",'Budget Adjustment'!$J89=""),"",IF('Budget Adjustment'!$H89=T$5,('Budget Adjustment'!$I89-'Budget Adjustment'!$J89)*VLOOKUP(_xlfn.NUMBERVALUE($E74),Accounts!$A$4:$B$9,2,TRUE),IF('Budget Adjustment'!$H89=Dimensions!$E$5,('Budget Adjustment'!$I89-'Budget Adjustment'!$J89)/12*VLOOKUP(_xlfn.NUMBERVALUE($E74),Accounts!$A$4:$B$9,2,TRUE),0)))</f>
        <v/>
      </c>
    </row>
    <row r="75" spans="1:20" x14ac:dyDescent="0.35">
      <c r="A75" s="27" t="str">
        <f>IF('Budget Adjustment'!B90="","",CONCATENATE(Dimensions!F$2,LEFT('Budget Adjustment'!B90,2)))</f>
        <v/>
      </c>
      <c r="B75" s="27" t="str">
        <f>IF('Budget Adjustment'!C90="","",CONCATENATE(Dimensions!G$2,LEFT('Budget Adjustment'!C90,4)))</f>
        <v/>
      </c>
      <c r="C75" s="27" t="str">
        <f>IF('Budget Adjustment'!D90="","",CONCATENATE(Dimensions!H$2,LEFT('Budget Adjustment'!D90,5)))</f>
        <v/>
      </c>
      <c r="D75" s="27" t="str">
        <f>IF('Budget Adjustment'!E90="","",CONCATENATE(Dimensions!I$2,LEFT('Budget Adjustment'!E90,6)))</f>
        <v/>
      </c>
      <c r="E75" s="27" t="str">
        <f>IF('Budget Adjustment'!F90="","",LEFT('Budget Adjustment'!F90,5))</f>
        <v/>
      </c>
      <c r="F75" s="27" t="str">
        <f>IF('Budget Adjustment'!G90="","",CONCATENATE(Dimensions!K$2,LEFT('Budget Adjustment'!G90,3)))</f>
        <v/>
      </c>
      <c r="G75" s="27" t="str">
        <f>IF('Budget Adjustment'!B90="","","Upload Line Item")</f>
        <v/>
      </c>
      <c r="H75" s="27" t="str">
        <f>IF('Budget Adjustment'!B90="","",CONCATENATE('Budget Adjustment'!$C$5," (",'Budget Adjustment'!$I$5,"): ",'Budget Adjustment'!K90))</f>
        <v/>
      </c>
      <c r="I75" s="27" t="str">
        <f>IF(AND('Budget Adjustment'!$I90="",'Budget Adjustment'!$J90=""),"",IF('Budget Adjustment'!$H90=I$5,('Budget Adjustment'!$I90-'Budget Adjustment'!$J90)*VLOOKUP(_xlfn.NUMBERVALUE($E75),Accounts!$A$4:$B$9,2,TRUE),IF('Budget Adjustment'!$H90=Dimensions!$E$5,('Budget Adjustment'!$I90-'Budget Adjustment'!$J90)/12*VLOOKUP(_xlfn.NUMBERVALUE($E75),Accounts!$A$4:$B$9,2,TRUE),0)))</f>
        <v/>
      </c>
      <c r="J75" s="27" t="str">
        <f>IF(AND('Budget Adjustment'!$I90="",'Budget Adjustment'!$J90=""),"",IF('Budget Adjustment'!$H90=J$5,('Budget Adjustment'!$I90-'Budget Adjustment'!$J90)*VLOOKUP(_xlfn.NUMBERVALUE($E75),Accounts!$A$4:$B$9,2,TRUE),IF('Budget Adjustment'!$H90=Dimensions!$E$5,('Budget Adjustment'!$I90-'Budget Adjustment'!$J90)/12*VLOOKUP(_xlfn.NUMBERVALUE($E75),Accounts!$A$4:$B$9,2,TRUE),0)))</f>
        <v/>
      </c>
      <c r="K75" s="27" t="str">
        <f>IF(AND('Budget Adjustment'!$I90="",'Budget Adjustment'!$J90=""),"",IF('Budget Adjustment'!$H90=K$5,('Budget Adjustment'!$I90-'Budget Adjustment'!$J90)*VLOOKUP(_xlfn.NUMBERVALUE($E75),Accounts!$A$4:$B$9,2,TRUE),IF('Budget Adjustment'!$H90=Dimensions!$E$5,('Budget Adjustment'!$I90-'Budget Adjustment'!$J90)/12*VLOOKUP(_xlfn.NUMBERVALUE($E75),Accounts!$A$4:$B$9,2,TRUE),0)))</f>
        <v/>
      </c>
      <c r="L75" s="27" t="str">
        <f>IF(AND('Budget Adjustment'!$I90="",'Budget Adjustment'!$J90=""),"",IF('Budget Adjustment'!$H90=L$5,('Budget Adjustment'!$I90-'Budget Adjustment'!$J90)*VLOOKUP(_xlfn.NUMBERVALUE($E75),Accounts!$A$4:$B$9,2,TRUE),IF('Budget Adjustment'!$H90=Dimensions!$E$5,('Budget Adjustment'!$I90-'Budget Adjustment'!$J90)/12*VLOOKUP(_xlfn.NUMBERVALUE($E75),Accounts!$A$4:$B$9,2,TRUE),0)))</f>
        <v/>
      </c>
      <c r="M75" s="27" t="str">
        <f>IF(AND('Budget Adjustment'!$I90="",'Budget Adjustment'!$J90=""),"",IF('Budget Adjustment'!$H90=M$5,('Budget Adjustment'!$I90-'Budget Adjustment'!$J90)*VLOOKUP(_xlfn.NUMBERVALUE($E75),Accounts!$A$4:$B$9,2,TRUE),IF('Budget Adjustment'!$H90=Dimensions!$E$5,('Budget Adjustment'!$I90-'Budget Adjustment'!$J90)/12*VLOOKUP(_xlfn.NUMBERVALUE($E75),Accounts!$A$4:$B$9,2,TRUE),0)))</f>
        <v/>
      </c>
      <c r="N75" s="27" t="str">
        <f>IF(AND('Budget Adjustment'!$I90="",'Budget Adjustment'!$J90=""),"",IF('Budget Adjustment'!$H90=N$5,('Budget Adjustment'!$I90-'Budget Adjustment'!$J90)*VLOOKUP(_xlfn.NUMBERVALUE($E75),Accounts!$A$4:$B$9,2,TRUE),IF('Budget Adjustment'!$H90=Dimensions!$E$5,('Budget Adjustment'!$I90-'Budget Adjustment'!$J90)/12*VLOOKUP(_xlfn.NUMBERVALUE($E75),Accounts!$A$4:$B$9,2,TRUE),0)))</f>
        <v/>
      </c>
      <c r="O75" s="27" t="str">
        <f>IF(AND('Budget Adjustment'!$I90="",'Budget Adjustment'!$J90=""),"",IF('Budget Adjustment'!$H90=O$5,('Budget Adjustment'!$I90-'Budget Adjustment'!$J90)*VLOOKUP(_xlfn.NUMBERVALUE($E75),Accounts!$A$4:$B$9,2,TRUE),IF('Budget Adjustment'!$H90=Dimensions!$E$5,('Budget Adjustment'!$I90-'Budget Adjustment'!$J90)/12*VLOOKUP(_xlfn.NUMBERVALUE($E75),Accounts!$A$4:$B$9,2,TRUE),0)))</f>
        <v/>
      </c>
      <c r="P75" s="27" t="str">
        <f>IF(AND('Budget Adjustment'!$I90="",'Budget Adjustment'!$J90=""),"",IF('Budget Adjustment'!$H90=P$5,('Budget Adjustment'!$I90-'Budget Adjustment'!$J90)*VLOOKUP(_xlfn.NUMBERVALUE($E75),Accounts!$A$4:$B$9,2,TRUE),IF('Budget Adjustment'!$H90=Dimensions!$E$5,('Budget Adjustment'!$I90-'Budget Adjustment'!$J90)/12*VLOOKUP(_xlfn.NUMBERVALUE($E75),Accounts!$A$4:$B$9,2,TRUE),0)))</f>
        <v/>
      </c>
      <c r="Q75" s="27" t="str">
        <f>IF(AND('Budget Adjustment'!$I90="",'Budget Adjustment'!$J90=""),"",IF('Budget Adjustment'!$H90=Q$5,('Budget Adjustment'!$I90-'Budget Adjustment'!$J90)*VLOOKUP(_xlfn.NUMBERVALUE($E75),Accounts!$A$4:$B$9,2,TRUE),IF('Budget Adjustment'!$H90=Dimensions!$E$5,('Budget Adjustment'!$I90-'Budget Adjustment'!$J90)/12*VLOOKUP(_xlfn.NUMBERVALUE($E75),Accounts!$A$4:$B$9,2,TRUE),0)))</f>
        <v/>
      </c>
      <c r="R75" s="27" t="str">
        <f>IF(AND('Budget Adjustment'!$I90="",'Budget Adjustment'!$J90=""),"",IF('Budget Adjustment'!$H90=R$5,('Budget Adjustment'!$I90-'Budget Adjustment'!$J90)*VLOOKUP(_xlfn.NUMBERVALUE($E75),Accounts!$A$4:$B$9,2,TRUE),IF('Budget Adjustment'!$H90=Dimensions!$E$5,('Budget Adjustment'!$I90-'Budget Adjustment'!$J90)/12*VLOOKUP(_xlfn.NUMBERVALUE($E75),Accounts!$A$4:$B$9,2,TRUE),0)))</f>
        <v/>
      </c>
      <c r="S75" s="27" t="str">
        <f>IF(AND('Budget Adjustment'!$I90="",'Budget Adjustment'!$J90=""),"",IF('Budget Adjustment'!$H90=S$5,('Budget Adjustment'!$I90-'Budget Adjustment'!$J90)*VLOOKUP(_xlfn.NUMBERVALUE($E75),Accounts!$A$4:$B$9,2,TRUE),IF('Budget Adjustment'!$H90=Dimensions!$E$5,('Budget Adjustment'!$I90-'Budget Adjustment'!$J90)/12*VLOOKUP(_xlfn.NUMBERVALUE($E75),Accounts!$A$4:$B$9,2,TRUE),0)))</f>
        <v/>
      </c>
      <c r="T75" s="27" t="str">
        <f>IF(AND('Budget Adjustment'!$I90="",'Budget Adjustment'!$J90=""),"",IF('Budget Adjustment'!$H90=T$5,('Budget Adjustment'!$I90-'Budget Adjustment'!$J90)*VLOOKUP(_xlfn.NUMBERVALUE($E75),Accounts!$A$4:$B$9,2,TRUE),IF('Budget Adjustment'!$H90=Dimensions!$E$5,('Budget Adjustment'!$I90-'Budget Adjustment'!$J90)/12*VLOOKUP(_xlfn.NUMBERVALUE($E75),Accounts!$A$4:$B$9,2,TRUE),0)))</f>
        <v/>
      </c>
    </row>
    <row r="76" spans="1:20" x14ac:dyDescent="0.35">
      <c r="A76" s="27" t="str">
        <f>IF('Budget Adjustment'!B91="","",CONCATENATE(Dimensions!F$2,LEFT('Budget Adjustment'!B91,2)))</f>
        <v/>
      </c>
      <c r="B76" s="27" t="str">
        <f>IF('Budget Adjustment'!C91="","",CONCATENATE(Dimensions!G$2,LEFT('Budget Adjustment'!C91,4)))</f>
        <v/>
      </c>
      <c r="C76" s="27" t="str">
        <f>IF('Budget Adjustment'!D91="","",CONCATENATE(Dimensions!H$2,LEFT('Budget Adjustment'!D91,5)))</f>
        <v/>
      </c>
      <c r="D76" s="27" t="str">
        <f>IF('Budget Adjustment'!E91="","",CONCATENATE(Dimensions!I$2,LEFT('Budget Adjustment'!E91,6)))</f>
        <v/>
      </c>
      <c r="E76" s="27" t="str">
        <f>IF('Budget Adjustment'!F91="","",LEFT('Budget Adjustment'!F91,5))</f>
        <v/>
      </c>
      <c r="F76" s="27" t="str">
        <f>IF('Budget Adjustment'!G91="","",CONCATENATE(Dimensions!K$2,LEFT('Budget Adjustment'!G91,3)))</f>
        <v/>
      </c>
      <c r="G76" s="27" t="str">
        <f>IF('Budget Adjustment'!B91="","","Upload Line Item")</f>
        <v/>
      </c>
      <c r="H76" s="27" t="str">
        <f>IF('Budget Adjustment'!B91="","",CONCATENATE('Budget Adjustment'!$C$5," (",'Budget Adjustment'!$I$5,"): ",'Budget Adjustment'!K91))</f>
        <v/>
      </c>
      <c r="I76" s="27" t="str">
        <f>IF(AND('Budget Adjustment'!$I91="",'Budget Adjustment'!$J91=""),"",IF('Budget Adjustment'!$H91=I$5,('Budget Adjustment'!$I91-'Budget Adjustment'!$J91)*VLOOKUP(_xlfn.NUMBERVALUE($E76),Accounts!$A$4:$B$9,2,TRUE),IF('Budget Adjustment'!$H91=Dimensions!$E$5,('Budget Adjustment'!$I91-'Budget Adjustment'!$J91)/12*VLOOKUP(_xlfn.NUMBERVALUE($E76),Accounts!$A$4:$B$9,2,TRUE),0)))</f>
        <v/>
      </c>
      <c r="J76" s="27" t="str">
        <f>IF(AND('Budget Adjustment'!$I91="",'Budget Adjustment'!$J91=""),"",IF('Budget Adjustment'!$H91=J$5,('Budget Adjustment'!$I91-'Budget Adjustment'!$J91)*VLOOKUP(_xlfn.NUMBERVALUE($E76),Accounts!$A$4:$B$9,2,TRUE),IF('Budget Adjustment'!$H91=Dimensions!$E$5,('Budget Adjustment'!$I91-'Budget Adjustment'!$J91)/12*VLOOKUP(_xlfn.NUMBERVALUE($E76),Accounts!$A$4:$B$9,2,TRUE),0)))</f>
        <v/>
      </c>
      <c r="K76" s="27" t="str">
        <f>IF(AND('Budget Adjustment'!$I91="",'Budget Adjustment'!$J91=""),"",IF('Budget Adjustment'!$H91=K$5,('Budget Adjustment'!$I91-'Budget Adjustment'!$J91)*VLOOKUP(_xlfn.NUMBERVALUE($E76),Accounts!$A$4:$B$9,2,TRUE),IF('Budget Adjustment'!$H91=Dimensions!$E$5,('Budget Adjustment'!$I91-'Budget Adjustment'!$J91)/12*VLOOKUP(_xlfn.NUMBERVALUE($E76),Accounts!$A$4:$B$9,2,TRUE),0)))</f>
        <v/>
      </c>
      <c r="L76" s="27" t="str">
        <f>IF(AND('Budget Adjustment'!$I91="",'Budget Adjustment'!$J91=""),"",IF('Budget Adjustment'!$H91=L$5,('Budget Adjustment'!$I91-'Budget Adjustment'!$J91)*VLOOKUP(_xlfn.NUMBERVALUE($E76),Accounts!$A$4:$B$9,2,TRUE),IF('Budget Adjustment'!$H91=Dimensions!$E$5,('Budget Adjustment'!$I91-'Budget Adjustment'!$J91)/12*VLOOKUP(_xlfn.NUMBERVALUE($E76),Accounts!$A$4:$B$9,2,TRUE),0)))</f>
        <v/>
      </c>
      <c r="M76" s="27" t="str">
        <f>IF(AND('Budget Adjustment'!$I91="",'Budget Adjustment'!$J91=""),"",IF('Budget Adjustment'!$H91=M$5,('Budget Adjustment'!$I91-'Budget Adjustment'!$J91)*VLOOKUP(_xlfn.NUMBERVALUE($E76),Accounts!$A$4:$B$9,2,TRUE),IF('Budget Adjustment'!$H91=Dimensions!$E$5,('Budget Adjustment'!$I91-'Budget Adjustment'!$J91)/12*VLOOKUP(_xlfn.NUMBERVALUE($E76),Accounts!$A$4:$B$9,2,TRUE),0)))</f>
        <v/>
      </c>
      <c r="N76" s="27" t="str">
        <f>IF(AND('Budget Adjustment'!$I91="",'Budget Adjustment'!$J91=""),"",IF('Budget Adjustment'!$H91=N$5,('Budget Adjustment'!$I91-'Budget Adjustment'!$J91)*VLOOKUP(_xlfn.NUMBERVALUE($E76),Accounts!$A$4:$B$9,2,TRUE),IF('Budget Adjustment'!$H91=Dimensions!$E$5,('Budget Adjustment'!$I91-'Budget Adjustment'!$J91)/12*VLOOKUP(_xlfn.NUMBERVALUE($E76),Accounts!$A$4:$B$9,2,TRUE),0)))</f>
        <v/>
      </c>
      <c r="O76" s="27" t="str">
        <f>IF(AND('Budget Adjustment'!$I91="",'Budget Adjustment'!$J91=""),"",IF('Budget Adjustment'!$H91=O$5,('Budget Adjustment'!$I91-'Budget Adjustment'!$J91)*VLOOKUP(_xlfn.NUMBERVALUE($E76),Accounts!$A$4:$B$9,2,TRUE),IF('Budget Adjustment'!$H91=Dimensions!$E$5,('Budget Adjustment'!$I91-'Budget Adjustment'!$J91)/12*VLOOKUP(_xlfn.NUMBERVALUE($E76),Accounts!$A$4:$B$9,2,TRUE),0)))</f>
        <v/>
      </c>
      <c r="P76" s="27" t="str">
        <f>IF(AND('Budget Adjustment'!$I91="",'Budget Adjustment'!$J91=""),"",IF('Budget Adjustment'!$H91=P$5,('Budget Adjustment'!$I91-'Budget Adjustment'!$J91)*VLOOKUP(_xlfn.NUMBERVALUE($E76),Accounts!$A$4:$B$9,2,TRUE),IF('Budget Adjustment'!$H91=Dimensions!$E$5,('Budget Adjustment'!$I91-'Budget Adjustment'!$J91)/12*VLOOKUP(_xlfn.NUMBERVALUE($E76),Accounts!$A$4:$B$9,2,TRUE),0)))</f>
        <v/>
      </c>
      <c r="Q76" s="27" t="str">
        <f>IF(AND('Budget Adjustment'!$I91="",'Budget Adjustment'!$J91=""),"",IF('Budget Adjustment'!$H91=Q$5,('Budget Adjustment'!$I91-'Budget Adjustment'!$J91)*VLOOKUP(_xlfn.NUMBERVALUE($E76),Accounts!$A$4:$B$9,2,TRUE),IF('Budget Adjustment'!$H91=Dimensions!$E$5,('Budget Adjustment'!$I91-'Budget Adjustment'!$J91)/12*VLOOKUP(_xlfn.NUMBERVALUE($E76),Accounts!$A$4:$B$9,2,TRUE),0)))</f>
        <v/>
      </c>
      <c r="R76" s="27" t="str">
        <f>IF(AND('Budget Adjustment'!$I91="",'Budget Adjustment'!$J91=""),"",IF('Budget Adjustment'!$H91=R$5,('Budget Adjustment'!$I91-'Budget Adjustment'!$J91)*VLOOKUP(_xlfn.NUMBERVALUE($E76),Accounts!$A$4:$B$9,2,TRUE),IF('Budget Adjustment'!$H91=Dimensions!$E$5,('Budget Adjustment'!$I91-'Budget Adjustment'!$J91)/12*VLOOKUP(_xlfn.NUMBERVALUE($E76),Accounts!$A$4:$B$9,2,TRUE),0)))</f>
        <v/>
      </c>
      <c r="S76" s="27" t="str">
        <f>IF(AND('Budget Adjustment'!$I91="",'Budget Adjustment'!$J91=""),"",IF('Budget Adjustment'!$H91=S$5,('Budget Adjustment'!$I91-'Budget Adjustment'!$J91)*VLOOKUP(_xlfn.NUMBERVALUE($E76),Accounts!$A$4:$B$9,2,TRUE),IF('Budget Adjustment'!$H91=Dimensions!$E$5,('Budget Adjustment'!$I91-'Budget Adjustment'!$J91)/12*VLOOKUP(_xlfn.NUMBERVALUE($E76),Accounts!$A$4:$B$9,2,TRUE),0)))</f>
        <v/>
      </c>
      <c r="T76" s="27" t="str">
        <f>IF(AND('Budget Adjustment'!$I91="",'Budget Adjustment'!$J91=""),"",IF('Budget Adjustment'!$H91=T$5,('Budget Adjustment'!$I91-'Budget Adjustment'!$J91)*VLOOKUP(_xlfn.NUMBERVALUE($E76),Accounts!$A$4:$B$9,2,TRUE),IF('Budget Adjustment'!$H91=Dimensions!$E$5,('Budget Adjustment'!$I91-'Budget Adjustment'!$J91)/12*VLOOKUP(_xlfn.NUMBERVALUE($E76),Accounts!$A$4:$B$9,2,TRUE),0)))</f>
        <v/>
      </c>
    </row>
    <row r="77" spans="1:20" x14ac:dyDescent="0.35">
      <c r="A77" s="27" t="str">
        <f>IF('Budget Adjustment'!B92="","",CONCATENATE(Dimensions!F$2,LEFT('Budget Adjustment'!B92,2)))</f>
        <v/>
      </c>
      <c r="B77" s="27" t="str">
        <f>IF('Budget Adjustment'!C92="","",CONCATENATE(Dimensions!G$2,LEFT('Budget Adjustment'!C92,4)))</f>
        <v/>
      </c>
      <c r="C77" s="27" t="str">
        <f>IF('Budget Adjustment'!D92="","",CONCATENATE(Dimensions!H$2,LEFT('Budget Adjustment'!D92,5)))</f>
        <v/>
      </c>
      <c r="D77" s="27" t="str">
        <f>IF('Budget Adjustment'!E92="","",CONCATENATE(Dimensions!I$2,LEFT('Budget Adjustment'!E92,6)))</f>
        <v/>
      </c>
      <c r="E77" s="27" t="str">
        <f>IF('Budget Adjustment'!F92="","",LEFT('Budget Adjustment'!F92,5))</f>
        <v/>
      </c>
      <c r="F77" s="27" t="str">
        <f>IF('Budget Adjustment'!G92="","",CONCATENATE(Dimensions!K$2,LEFT('Budget Adjustment'!G92,3)))</f>
        <v/>
      </c>
      <c r="G77" s="27" t="str">
        <f>IF('Budget Adjustment'!B92="","","Upload Line Item")</f>
        <v/>
      </c>
      <c r="H77" s="27" t="str">
        <f>IF('Budget Adjustment'!B92="","",CONCATENATE('Budget Adjustment'!$C$5," (",'Budget Adjustment'!$I$5,"): ",'Budget Adjustment'!K92))</f>
        <v/>
      </c>
      <c r="I77" s="27" t="str">
        <f>IF(AND('Budget Adjustment'!$I92="",'Budget Adjustment'!$J92=""),"",IF('Budget Adjustment'!$H92=I$5,('Budget Adjustment'!$I92-'Budget Adjustment'!$J92)*VLOOKUP(_xlfn.NUMBERVALUE($E77),Accounts!$A$4:$B$9,2,TRUE),IF('Budget Adjustment'!$H92=Dimensions!$E$5,('Budget Adjustment'!$I92-'Budget Adjustment'!$J92)/12*VLOOKUP(_xlfn.NUMBERVALUE($E77),Accounts!$A$4:$B$9,2,TRUE),0)))</f>
        <v/>
      </c>
      <c r="J77" s="27" t="str">
        <f>IF(AND('Budget Adjustment'!$I92="",'Budget Adjustment'!$J92=""),"",IF('Budget Adjustment'!$H92=J$5,('Budget Adjustment'!$I92-'Budget Adjustment'!$J92)*VLOOKUP(_xlfn.NUMBERVALUE($E77),Accounts!$A$4:$B$9,2,TRUE),IF('Budget Adjustment'!$H92=Dimensions!$E$5,('Budget Adjustment'!$I92-'Budget Adjustment'!$J92)/12*VLOOKUP(_xlfn.NUMBERVALUE($E77),Accounts!$A$4:$B$9,2,TRUE),0)))</f>
        <v/>
      </c>
      <c r="K77" s="27" t="str">
        <f>IF(AND('Budget Adjustment'!$I92="",'Budget Adjustment'!$J92=""),"",IF('Budget Adjustment'!$H92=K$5,('Budget Adjustment'!$I92-'Budget Adjustment'!$J92)*VLOOKUP(_xlfn.NUMBERVALUE($E77),Accounts!$A$4:$B$9,2,TRUE),IF('Budget Adjustment'!$H92=Dimensions!$E$5,('Budget Adjustment'!$I92-'Budget Adjustment'!$J92)/12*VLOOKUP(_xlfn.NUMBERVALUE($E77),Accounts!$A$4:$B$9,2,TRUE),0)))</f>
        <v/>
      </c>
      <c r="L77" s="27" t="str">
        <f>IF(AND('Budget Adjustment'!$I92="",'Budget Adjustment'!$J92=""),"",IF('Budget Adjustment'!$H92=L$5,('Budget Adjustment'!$I92-'Budget Adjustment'!$J92)*VLOOKUP(_xlfn.NUMBERVALUE($E77),Accounts!$A$4:$B$9,2,TRUE),IF('Budget Adjustment'!$H92=Dimensions!$E$5,('Budget Adjustment'!$I92-'Budget Adjustment'!$J92)/12*VLOOKUP(_xlfn.NUMBERVALUE($E77),Accounts!$A$4:$B$9,2,TRUE),0)))</f>
        <v/>
      </c>
      <c r="M77" s="27" t="str">
        <f>IF(AND('Budget Adjustment'!$I92="",'Budget Adjustment'!$J92=""),"",IF('Budget Adjustment'!$H92=M$5,('Budget Adjustment'!$I92-'Budget Adjustment'!$J92)*VLOOKUP(_xlfn.NUMBERVALUE($E77),Accounts!$A$4:$B$9,2,TRUE),IF('Budget Adjustment'!$H92=Dimensions!$E$5,('Budget Adjustment'!$I92-'Budget Adjustment'!$J92)/12*VLOOKUP(_xlfn.NUMBERVALUE($E77),Accounts!$A$4:$B$9,2,TRUE),0)))</f>
        <v/>
      </c>
      <c r="N77" s="27" t="str">
        <f>IF(AND('Budget Adjustment'!$I92="",'Budget Adjustment'!$J92=""),"",IF('Budget Adjustment'!$H92=N$5,('Budget Adjustment'!$I92-'Budget Adjustment'!$J92)*VLOOKUP(_xlfn.NUMBERVALUE($E77),Accounts!$A$4:$B$9,2,TRUE),IF('Budget Adjustment'!$H92=Dimensions!$E$5,('Budget Adjustment'!$I92-'Budget Adjustment'!$J92)/12*VLOOKUP(_xlfn.NUMBERVALUE($E77),Accounts!$A$4:$B$9,2,TRUE),0)))</f>
        <v/>
      </c>
      <c r="O77" s="27" t="str">
        <f>IF(AND('Budget Adjustment'!$I92="",'Budget Adjustment'!$J92=""),"",IF('Budget Adjustment'!$H92=O$5,('Budget Adjustment'!$I92-'Budget Adjustment'!$J92)*VLOOKUP(_xlfn.NUMBERVALUE($E77),Accounts!$A$4:$B$9,2,TRUE),IF('Budget Adjustment'!$H92=Dimensions!$E$5,('Budget Adjustment'!$I92-'Budget Adjustment'!$J92)/12*VLOOKUP(_xlfn.NUMBERVALUE($E77),Accounts!$A$4:$B$9,2,TRUE),0)))</f>
        <v/>
      </c>
      <c r="P77" s="27" t="str">
        <f>IF(AND('Budget Adjustment'!$I92="",'Budget Adjustment'!$J92=""),"",IF('Budget Adjustment'!$H92=P$5,('Budget Adjustment'!$I92-'Budget Adjustment'!$J92)*VLOOKUP(_xlfn.NUMBERVALUE($E77),Accounts!$A$4:$B$9,2,TRUE),IF('Budget Adjustment'!$H92=Dimensions!$E$5,('Budget Adjustment'!$I92-'Budget Adjustment'!$J92)/12*VLOOKUP(_xlfn.NUMBERVALUE($E77),Accounts!$A$4:$B$9,2,TRUE),0)))</f>
        <v/>
      </c>
      <c r="Q77" s="27" t="str">
        <f>IF(AND('Budget Adjustment'!$I92="",'Budget Adjustment'!$J92=""),"",IF('Budget Adjustment'!$H92=Q$5,('Budget Adjustment'!$I92-'Budget Adjustment'!$J92)*VLOOKUP(_xlfn.NUMBERVALUE($E77),Accounts!$A$4:$B$9,2,TRUE),IF('Budget Adjustment'!$H92=Dimensions!$E$5,('Budget Adjustment'!$I92-'Budget Adjustment'!$J92)/12*VLOOKUP(_xlfn.NUMBERVALUE($E77),Accounts!$A$4:$B$9,2,TRUE),0)))</f>
        <v/>
      </c>
      <c r="R77" s="27" t="str">
        <f>IF(AND('Budget Adjustment'!$I92="",'Budget Adjustment'!$J92=""),"",IF('Budget Adjustment'!$H92=R$5,('Budget Adjustment'!$I92-'Budget Adjustment'!$J92)*VLOOKUP(_xlfn.NUMBERVALUE($E77),Accounts!$A$4:$B$9,2,TRUE),IF('Budget Adjustment'!$H92=Dimensions!$E$5,('Budget Adjustment'!$I92-'Budget Adjustment'!$J92)/12*VLOOKUP(_xlfn.NUMBERVALUE($E77),Accounts!$A$4:$B$9,2,TRUE),0)))</f>
        <v/>
      </c>
      <c r="S77" s="27" t="str">
        <f>IF(AND('Budget Adjustment'!$I92="",'Budget Adjustment'!$J92=""),"",IF('Budget Adjustment'!$H92=S$5,('Budget Adjustment'!$I92-'Budget Adjustment'!$J92)*VLOOKUP(_xlfn.NUMBERVALUE($E77),Accounts!$A$4:$B$9,2,TRUE),IF('Budget Adjustment'!$H92=Dimensions!$E$5,('Budget Adjustment'!$I92-'Budget Adjustment'!$J92)/12*VLOOKUP(_xlfn.NUMBERVALUE($E77),Accounts!$A$4:$B$9,2,TRUE),0)))</f>
        <v/>
      </c>
      <c r="T77" s="27" t="str">
        <f>IF(AND('Budget Adjustment'!$I92="",'Budget Adjustment'!$J92=""),"",IF('Budget Adjustment'!$H92=T$5,('Budget Adjustment'!$I92-'Budget Adjustment'!$J92)*VLOOKUP(_xlfn.NUMBERVALUE($E77),Accounts!$A$4:$B$9,2,TRUE),IF('Budget Adjustment'!$H92=Dimensions!$E$5,('Budget Adjustment'!$I92-'Budget Adjustment'!$J92)/12*VLOOKUP(_xlfn.NUMBERVALUE($E77),Accounts!$A$4:$B$9,2,TRUE),0)))</f>
        <v/>
      </c>
    </row>
    <row r="78" spans="1:20" x14ac:dyDescent="0.35">
      <c r="A78" s="27" t="str">
        <f>IF('Budget Adjustment'!B93="","",CONCATENATE(Dimensions!F$2,LEFT('Budget Adjustment'!B93,2)))</f>
        <v/>
      </c>
      <c r="B78" s="27" t="str">
        <f>IF('Budget Adjustment'!C93="","",CONCATENATE(Dimensions!G$2,LEFT('Budget Adjustment'!C93,4)))</f>
        <v/>
      </c>
      <c r="C78" s="27" t="str">
        <f>IF('Budget Adjustment'!D93="","",CONCATENATE(Dimensions!H$2,LEFT('Budget Adjustment'!D93,5)))</f>
        <v/>
      </c>
      <c r="D78" s="27" t="str">
        <f>IF('Budget Adjustment'!E93="","",CONCATENATE(Dimensions!I$2,LEFT('Budget Adjustment'!E93,6)))</f>
        <v/>
      </c>
      <c r="E78" s="27" t="str">
        <f>IF('Budget Adjustment'!F93="","",LEFT('Budget Adjustment'!F93,5))</f>
        <v/>
      </c>
      <c r="F78" s="27" t="str">
        <f>IF('Budget Adjustment'!G93="","",CONCATENATE(Dimensions!K$2,LEFT('Budget Adjustment'!G93,3)))</f>
        <v/>
      </c>
      <c r="G78" s="27" t="str">
        <f>IF('Budget Adjustment'!B93="","","Upload Line Item")</f>
        <v/>
      </c>
      <c r="H78" s="27" t="str">
        <f>IF('Budget Adjustment'!B93="","",CONCATENATE('Budget Adjustment'!$C$5," (",'Budget Adjustment'!$I$5,"): ",'Budget Adjustment'!K93))</f>
        <v/>
      </c>
      <c r="I78" s="27" t="str">
        <f>IF(AND('Budget Adjustment'!$I93="",'Budget Adjustment'!$J93=""),"",IF('Budget Adjustment'!$H93=I$5,('Budget Adjustment'!$I93-'Budget Adjustment'!$J93)*VLOOKUP(_xlfn.NUMBERVALUE($E78),Accounts!$A$4:$B$9,2,TRUE),IF('Budget Adjustment'!$H93=Dimensions!$E$5,('Budget Adjustment'!$I93-'Budget Adjustment'!$J93)/12*VLOOKUP(_xlfn.NUMBERVALUE($E78),Accounts!$A$4:$B$9,2,TRUE),0)))</f>
        <v/>
      </c>
      <c r="J78" s="27" t="str">
        <f>IF(AND('Budget Adjustment'!$I93="",'Budget Adjustment'!$J93=""),"",IF('Budget Adjustment'!$H93=J$5,('Budget Adjustment'!$I93-'Budget Adjustment'!$J93)*VLOOKUP(_xlfn.NUMBERVALUE($E78),Accounts!$A$4:$B$9,2,TRUE),IF('Budget Adjustment'!$H93=Dimensions!$E$5,('Budget Adjustment'!$I93-'Budget Adjustment'!$J93)/12*VLOOKUP(_xlfn.NUMBERVALUE($E78),Accounts!$A$4:$B$9,2,TRUE),0)))</f>
        <v/>
      </c>
      <c r="K78" s="27" t="str">
        <f>IF(AND('Budget Adjustment'!$I93="",'Budget Adjustment'!$J93=""),"",IF('Budget Adjustment'!$H93=K$5,('Budget Adjustment'!$I93-'Budget Adjustment'!$J93)*VLOOKUP(_xlfn.NUMBERVALUE($E78),Accounts!$A$4:$B$9,2,TRUE),IF('Budget Adjustment'!$H93=Dimensions!$E$5,('Budget Adjustment'!$I93-'Budget Adjustment'!$J93)/12*VLOOKUP(_xlfn.NUMBERVALUE($E78),Accounts!$A$4:$B$9,2,TRUE),0)))</f>
        <v/>
      </c>
      <c r="L78" s="27" t="str">
        <f>IF(AND('Budget Adjustment'!$I93="",'Budget Adjustment'!$J93=""),"",IF('Budget Adjustment'!$H93=L$5,('Budget Adjustment'!$I93-'Budget Adjustment'!$J93)*VLOOKUP(_xlfn.NUMBERVALUE($E78),Accounts!$A$4:$B$9,2,TRUE),IF('Budget Adjustment'!$H93=Dimensions!$E$5,('Budget Adjustment'!$I93-'Budget Adjustment'!$J93)/12*VLOOKUP(_xlfn.NUMBERVALUE($E78),Accounts!$A$4:$B$9,2,TRUE),0)))</f>
        <v/>
      </c>
      <c r="M78" s="27" t="str">
        <f>IF(AND('Budget Adjustment'!$I93="",'Budget Adjustment'!$J93=""),"",IF('Budget Adjustment'!$H93=M$5,('Budget Adjustment'!$I93-'Budget Adjustment'!$J93)*VLOOKUP(_xlfn.NUMBERVALUE($E78),Accounts!$A$4:$B$9,2,TRUE),IF('Budget Adjustment'!$H93=Dimensions!$E$5,('Budget Adjustment'!$I93-'Budget Adjustment'!$J93)/12*VLOOKUP(_xlfn.NUMBERVALUE($E78),Accounts!$A$4:$B$9,2,TRUE),0)))</f>
        <v/>
      </c>
      <c r="N78" s="27" t="str">
        <f>IF(AND('Budget Adjustment'!$I93="",'Budget Adjustment'!$J93=""),"",IF('Budget Adjustment'!$H93=N$5,('Budget Adjustment'!$I93-'Budget Adjustment'!$J93)*VLOOKUP(_xlfn.NUMBERVALUE($E78),Accounts!$A$4:$B$9,2,TRUE),IF('Budget Adjustment'!$H93=Dimensions!$E$5,('Budget Adjustment'!$I93-'Budget Adjustment'!$J93)/12*VLOOKUP(_xlfn.NUMBERVALUE($E78),Accounts!$A$4:$B$9,2,TRUE),0)))</f>
        <v/>
      </c>
      <c r="O78" s="27" t="str">
        <f>IF(AND('Budget Adjustment'!$I93="",'Budget Adjustment'!$J93=""),"",IF('Budget Adjustment'!$H93=O$5,('Budget Adjustment'!$I93-'Budget Adjustment'!$J93)*VLOOKUP(_xlfn.NUMBERVALUE($E78),Accounts!$A$4:$B$9,2,TRUE),IF('Budget Adjustment'!$H93=Dimensions!$E$5,('Budget Adjustment'!$I93-'Budget Adjustment'!$J93)/12*VLOOKUP(_xlfn.NUMBERVALUE($E78),Accounts!$A$4:$B$9,2,TRUE),0)))</f>
        <v/>
      </c>
      <c r="P78" s="27" t="str">
        <f>IF(AND('Budget Adjustment'!$I93="",'Budget Adjustment'!$J93=""),"",IF('Budget Adjustment'!$H93=P$5,('Budget Adjustment'!$I93-'Budget Adjustment'!$J93)*VLOOKUP(_xlfn.NUMBERVALUE($E78),Accounts!$A$4:$B$9,2,TRUE),IF('Budget Adjustment'!$H93=Dimensions!$E$5,('Budget Adjustment'!$I93-'Budget Adjustment'!$J93)/12*VLOOKUP(_xlfn.NUMBERVALUE($E78),Accounts!$A$4:$B$9,2,TRUE),0)))</f>
        <v/>
      </c>
      <c r="Q78" s="27" t="str">
        <f>IF(AND('Budget Adjustment'!$I93="",'Budget Adjustment'!$J93=""),"",IF('Budget Adjustment'!$H93=Q$5,('Budget Adjustment'!$I93-'Budget Adjustment'!$J93)*VLOOKUP(_xlfn.NUMBERVALUE($E78),Accounts!$A$4:$B$9,2,TRUE),IF('Budget Adjustment'!$H93=Dimensions!$E$5,('Budget Adjustment'!$I93-'Budget Adjustment'!$J93)/12*VLOOKUP(_xlfn.NUMBERVALUE($E78),Accounts!$A$4:$B$9,2,TRUE),0)))</f>
        <v/>
      </c>
      <c r="R78" s="27" t="str">
        <f>IF(AND('Budget Adjustment'!$I93="",'Budget Adjustment'!$J93=""),"",IF('Budget Adjustment'!$H93=R$5,('Budget Adjustment'!$I93-'Budget Adjustment'!$J93)*VLOOKUP(_xlfn.NUMBERVALUE($E78),Accounts!$A$4:$B$9,2,TRUE),IF('Budget Adjustment'!$H93=Dimensions!$E$5,('Budget Adjustment'!$I93-'Budget Adjustment'!$J93)/12*VLOOKUP(_xlfn.NUMBERVALUE($E78),Accounts!$A$4:$B$9,2,TRUE),0)))</f>
        <v/>
      </c>
      <c r="S78" s="27" t="str">
        <f>IF(AND('Budget Adjustment'!$I93="",'Budget Adjustment'!$J93=""),"",IF('Budget Adjustment'!$H93=S$5,('Budget Adjustment'!$I93-'Budget Adjustment'!$J93)*VLOOKUP(_xlfn.NUMBERVALUE($E78),Accounts!$A$4:$B$9,2,TRUE),IF('Budget Adjustment'!$H93=Dimensions!$E$5,('Budget Adjustment'!$I93-'Budget Adjustment'!$J93)/12*VLOOKUP(_xlfn.NUMBERVALUE($E78),Accounts!$A$4:$B$9,2,TRUE),0)))</f>
        <v/>
      </c>
      <c r="T78" s="27" t="str">
        <f>IF(AND('Budget Adjustment'!$I93="",'Budget Adjustment'!$J93=""),"",IF('Budget Adjustment'!$H93=T$5,('Budget Adjustment'!$I93-'Budget Adjustment'!$J93)*VLOOKUP(_xlfn.NUMBERVALUE($E78),Accounts!$A$4:$B$9,2,TRUE),IF('Budget Adjustment'!$H93=Dimensions!$E$5,('Budget Adjustment'!$I93-'Budget Adjustment'!$J93)/12*VLOOKUP(_xlfn.NUMBERVALUE($E78),Accounts!$A$4:$B$9,2,TRUE),0)))</f>
        <v/>
      </c>
    </row>
    <row r="79" spans="1:20" x14ac:dyDescent="0.35">
      <c r="A79" s="27" t="str">
        <f>IF('Budget Adjustment'!B94="","",CONCATENATE(Dimensions!F$2,LEFT('Budget Adjustment'!B94,2)))</f>
        <v/>
      </c>
      <c r="B79" s="27" t="str">
        <f>IF('Budget Adjustment'!C94="","",CONCATENATE(Dimensions!G$2,LEFT('Budget Adjustment'!C94,4)))</f>
        <v/>
      </c>
      <c r="C79" s="27" t="str">
        <f>IF('Budget Adjustment'!D94="","",CONCATENATE(Dimensions!H$2,LEFT('Budget Adjustment'!D94,5)))</f>
        <v/>
      </c>
      <c r="D79" s="27" t="str">
        <f>IF('Budget Adjustment'!E94="","",CONCATENATE(Dimensions!I$2,LEFT('Budget Adjustment'!E94,6)))</f>
        <v/>
      </c>
      <c r="E79" s="27" t="str">
        <f>IF('Budget Adjustment'!F94="","",LEFT('Budget Adjustment'!F94,5))</f>
        <v/>
      </c>
      <c r="F79" s="27" t="str">
        <f>IF('Budget Adjustment'!G94="","",CONCATENATE(Dimensions!K$2,LEFT('Budget Adjustment'!G94,3)))</f>
        <v/>
      </c>
      <c r="G79" s="27" t="str">
        <f>IF('Budget Adjustment'!B94="","","Upload Line Item")</f>
        <v/>
      </c>
      <c r="H79" s="27" t="str">
        <f>IF('Budget Adjustment'!B94="","",CONCATENATE('Budget Adjustment'!$C$5," (",'Budget Adjustment'!$I$5,"): ",'Budget Adjustment'!K94))</f>
        <v/>
      </c>
      <c r="I79" s="27" t="str">
        <f>IF(AND('Budget Adjustment'!$I94="",'Budget Adjustment'!$J94=""),"",IF('Budget Adjustment'!$H94=I$5,('Budget Adjustment'!$I94-'Budget Adjustment'!$J94)*VLOOKUP(_xlfn.NUMBERVALUE($E79),Accounts!$A$4:$B$9,2,TRUE),IF('Budget Adjustment'!$H94=Dimensions!$E$5,('Budget Adjustment'!$I94-'Budget Adjustment'!$J94)/12*VLOOKUP(_xlfn.NUMBERVALUE($E79),Accounts!$A$4:$B$9,2,TRUE),0)))</f>
        <v/>
      </c>
      <c r="J79" s="27" t="str">
        <f>IF(AND('Budget Adjustment'!$I94="",'Budget Adjustment'!$J94=""),"",IF('Budget Adjustment'!$H94=J$5,('Budget Adjustment'!$I94-'Budget Adjustment'!$J94)*VLOOKUP(_xlfn.NUMBERVALUE($E79),Accounts!$A$4:$B$9,2,TRUE),IF('Budget Adjustment'!$H94=Dimensions!$E$5,('Budget Adjustment'!$I94-'Budget Adjustment'!$J94)/12*VLOOKUP(_xlfn.NUMBERVALUE($E79),Accounts!$A$4:$B$9,2,TRUE),0)))</f>
        <v/>
      </c>
      <c r="K79" s="27" t="str">
        <f>IF(AND('Budget Adjustment'!$I94="",'Budget Adjustment'!$J94=""),"",IF('Budget Adjustment'!$H94=K$5,('Budget Adjustment'!$I94-'Budget Adjustment'!$J94)*VLOOKUP(_xlfn.NUMBERVALUE($E79),Accounts!$A$4:$B$9,2,TRUE),IF('Budget Adjustment'!$H94=Dimensions!$E$5,('Budget Adjustment'!$I94-'Budget Adjustment'!$J94)/12*VLOOKUP(_xlfn.NUMBERVALUE($E79),Accounts!$A$4:$B$9,2,TRUE),0)))</f>
        <v/>
      </c>
      <c r="L79" s="27" t="str">
        <f>IF(AND('Budget Adjustment'!$I94="",'Budget Adjustment'!$J94=""),"",IF('Budget Adjustment'!$H94=L$5,('Budget Adjustment'!$I94-'Budget Adjustment'!$J94)*VLOOKUP(_xlfn.NUMBERVALUE($E79),Accounts!$A$4:$B$9,2,TRUE),IF('Budget Adjustment'!$H94=Dimensions!$E$5,('Budget Adjustment'!$I94-'Budget Adjustment'!$J94)/12*VLOOKUP(_xlfn.NUMBERVALUE($E79),Accounts!$A$4:$B$9,2,TRUE),0)))</f>
        <v/>
      </c>
      <c r="M79" s="27" t="str">
        <f>IF(AND('Budget Adjustment'!$I94="",'Budget Adjustment'!$J94=""),"",IF('Budget Adjustment'!$H94=M$5,('Budget Adjustment'!$I94-'Budget Adjustment'!$J94)*VLOOKUP(_xlfn.NUMBERVALUE($E79),Accounts!$A$4:$B$9,2,TRUE),IF('Budget Adjustment'!$H94=Dimensions!$E$5,('Budget Adjustment'!$I94-'Budget Adjustment'!$J94)/12*VLOOKUP(_xlfn.NUMBERVALUE($E79),Accounts!$A$4:$B$9,2,TRUE),0)))</f>
        <v/>
      </c>
      <c r="N79" s="27" t="str">
        <f>IF(AND('Budget Adjustment'!$I94="",'Budget Adjustment'!$J94=""),"",IF('Budget Adjustment'!$H94=N$5,('Budget Adjustment'!$I94-'Budget Adjustment'!$J94)*VLOOKUP(_xlfn.NUMBERVALUE($E79),Accounts!$A$4:$B$9,2,TRUE),IF('Budget Adjustment'!$H94=Dimensions!$E$5,('Budget Adjustment'!$I94-'Budget Adjustment'!$J94)/12*VLOOKUP(_xlfn.NUMBERVALUE($E79),Accounts!$A$4:$B$9,2,TRUE),0)))</f>
        <v/>
      </c>
      <c r="O79" s="27" t="str">
        <f>IF(AND('Budget Adjustment'!$I94="",'Budget Adjustment'!$J94=""),"",IF('Budget Adjustment'!$H94=O$5,('Budget Adjustment'!$I94-'Budget Adjustment'!$J94)*VLOOKUP(_xlfn.NUMBERVALUE($E79),Accounts!$A$4:$B$9,2,TRUE),IF('Budget Adjustment'!$H94=Dimensions!$E$5,('Budget Adjustment'!$I94-'Budget Adjustment'!$J94)/12*VLOOKUP(_xlfn.NUMBERVALUE($E79),Accounts!$A$4:$B$9,2,TRUE),0)))</f>
        <v/>
      </c>
      <c r="P79" s="27" t="str">
        <f>IF(AND('Budget Adjustment'!$I94="",'Budget Adjustment'!$J94=""),"",IF('Budget Adjustment'!$H94=P$5,('Budget Adjustment'!$I94-'Budget Adjustment'!$J94)*VLOOKUP(_xlfn.NUMBERVALUE($E79),Accounts!$A$4:$B$9,2,TRUE),IF('Budget Adjustment'!$H94=Dimensions!$E$5,('Budget Adjustment'!$I94-'Budget Adjustment'!$J94)/12*VLOOKUP(_xlfn.NUMBERVALUE($E79),Accounts!$A$4:$B$9,2,TRUE),0)))</f>
        <v/>
      </c>
      <c r="Q79" s="27" t="str">
        <f>IF(AND('Budget Adjustment'!$I94="",'Budget Adjustment'!$J94=""),"",IF('Budget Adjustment'!$H94=Q$5,('Budget Adjustment'!$I94-'Budget Adjustment'!$J94)*VLOOKUP(_xlfn.NUMBERVALUE($E79),Accounts!$A$4:$B$9,2,TRUE),IF('Budget Adjustment'!$H94=Dimensions!$E$5,('Budget Adjustment'!$I94-'Budget Adjustment'!$J94)/12*VLOOKUP(_xlfn.NUMBERVALUE($E79),Accounts!$A$4:$B$9,2,TRUE),0)))</f>
        <v/>
      </c>
      <c r="R79" s="27" t="str">
        <f>IF(AND('Budget Adjustment'!$I94="",'Budget Adjustment'!$J94=""),"",IF('Budget Adjustment'!$H94=R$5,('Budget Adjustment'!$I94-'Budget Adjustment'!$J94)*VLOOKUP(_xlfn.NUMBERVALUE($E79),Accounts!$A$4:$B$9,2,TRUE),IF('Budget Adjustment'!$H94=Dimensions!$E$5,('Budget Adjustment'!$I94-'Budget Adjustment'!$J94)/12*VLOOKUP(_xlfn.NUMBERVALUE($E79),Accounts!$A$4:$B$9,2,TRUE),0)))</f>
        <v/>
      </c>
      <c r="S79" s="27" t="str">
        <f>IF(AND('Budget Adjustment'!$I94="",'Budget Adjustment'!$J94=""),"",IF('Budget Adjustment'!$H94=S$5,('Budget Adjustment'!$I94-'Budget Adjustment'!$J94)*VLOOKUP(_xlfn.NUMBERVALUE($E79),Accounts!$A$4:$B$9,2,TRUE),IF('Budget Adjustment'!$H94=Dimensions!$E$5,('Budget Adjustment'!$I94-'Budget Adjustment'!$J94)/12*VLOOKUP(_xlfn.NUMBERVALUE($E79),Accounts!$A$4:$B$9,2,TRUE),0)))</f>
        <v/>
      </c>
      <c r="T79" s="27" t="str">
        <f>IF(AND('Budget Adjustment'!$I94="",'Budget Adjustment'!$J94=""),"",IF('Budget Adjustment'!$H94=T$5,('Budget Adjustment'!$I94-'Budget Adjustment'!$J94)*VLOOKUP(_xlfn.NUMBERVALUE($E79),Accounts!$A$4:$B$9,2,TRUE),IF('Budget Adjustment'!$H94=Dimensions!$E$5,('Budget Adjustment'!$I94-'Budget Adjustment'!$J94)/12*VLOOKUP(_xlfn.NUMBERVALUE($E79),Accounts!$A$4:$B$9,2,TRUE),0)))</f>
        <v/>
      </c>
    </row>
    <row r="80" spans="1:20" x14ac:dyDescent="0.35">
      <c r="A80" s="27" t="str">
        <f>IF('Budget Adjustment'!B95="","",CONCATENATE(Dimensions!F$2,LEFT('Budget Adjustment'!B95,2)))</f>
        <v/>
      </c>
      <c r="B80" s="27" t="str">
        <f>IF('Budget Adjustment'!C95="","",CONCATENATE(Dimensions!G$2,LEFT('Budget Adjustment'!C95,4)))</f>
        <v/>
      </c>
      <c r="C80" s="27" t="str">
        <f>IF('Budget Adjustment'!D95="","",CONCATENATE(Dimensions!H$2,LEFT('Budget Adjustment'!D95,5)))</f>
        <v/>
      </c>
      <c r="D80" s="27" t="str">
        <f>IF('Budget Adjustment'!E95="","",CONCATENATE(Dimensions!I$2,LEFT('Budget Adjustment'!E95,6)))</f>
        <v/>
      </c>
      <c r="E80" s="27" t="str">
        <f>IF('Budget Adjustment'!F95="","",LEFT('Budget Adjustment'!F95,5))</f>
        <v/>
      </c>
      <c r="F80" s="27" t="str">
        <f>IF('Budget Adjustment'!G95="","",CONCATENATE(Dimensions!K$2,LEFT('Budget Adjustment'!G95,3)))</f>
        <v/>
      </c>
      <c r="G80" s="27" t="str">
        <f>IF('Budget Adjustment'!B95="","","Upload Line Item")</f>
        <v/>
      </c>
      <c r="H80" s="27" t="str">
        <f>IF('Budget Adjustment'!B95="","",CONCATENATE('Budget Adjustment'!$C$5," (",'Budget Adjustment'!$I$5,"): ",'Budget Adjustment'!K95))</f>
        <v/>
      </c>
      <c r="I80" s="27" t="str">
        <f>IF(AND('Budget Adjustment'!$I95="",'Budget Adjustment'!$J95=""),"",IF('Budget Adjustment'!$H95=I$5,('Budget Adjustment'!$I95-'Budget Adjustment'!$J95)*VLOOKUP(_xlfn.NUMBERVALUE($E80),Accounts!$A$4:$B$9,2,TRUE),IF('Budget Adjustment'!$H95=Dimensions!$E$5,('Budget Adjustment'!$I95-'Budget Adjustment'!$J95)/12*VLOOKUP(_xlfn.NUMBERVALUE($E80),Accounts!$A$4:$B$9,2,TRUE),0)))</f>
        <v/>
      </c>
      <c r="J80" s="27" t="str">
        <f>IF(AND('Budget Adjustment'!$I95="",'Budget Adjustment'!$J95=""),"",IF('Budget Adjustment'!$H95=J$5,('Budget Adjustment'!$I95-'Budget Adjustment'!$J95)*VLOOKUP(_xlfn.NUMBERVALUE($E80),Accounts!$A$4:$B$9,2,TRUE),IF('Budget Adjustment'!$H95=Dimensions!$E$5,('Budget Adjustment'!$I95-'Budget Adjustment'!$J95)/12*VLOOKUP(_xlfn.NUMBERVALUE($E80),Accounts!$A$4:$B$9,2,TRUE),0)))</f>
        <v/>
      </c>
      <c r="K80" s="27" t="str">
        <f>IF(AND('Budget Adjustment'!$I95="",'Budget Adjustment'!$J95=""),"",IF('Budget Adjustment'!$H95=K$5,('Budget Adjustment'!$I95-'Budget Adjustment'!$J95)*VLOOKUP(_xlfn.NUMBERVALUE($E80),Accounts!$A$4:$B$9,2,TRUE),IF('Budget Adjustment'!$H95=Dimensions!$E$5,('Budget Adjustment'!$I95-'Budget Adjustment'!$J95)/12*VLOOKUP(_xlfn.NUMBERVALUE($E80),Accounts!$A$4:$B$9,2,TRUE),0)))</f>
        <v/>
      </c>
      <c r="L80" s="27" t="str">
        <f>IF(AND('Budget Adjustment'!$I95="",'Budget Adjustment'!$J95=""),"",IF('Budget Adjustment'!$H95=L$5,('Budget Adjustment'!$I95-'Budget Adjustment'!$J95)*VLOOKUP(_xlfn.NUMBERVALUE($E80),Accounts!$A$4:$B$9,2,TRUE),IF('Budget Adjustment'!$H95=Dimensions!$E$5,('Budget Adjustment'!$I95-'Budget Adjustment'!$J95)/12*VLOOKUP(_xlfn.NUMBERVALUE($E80),Accounts!$A$4:$B$9,2,TRUE),0)))</f>
        <v/>
      </c>
      <c r="M80" s="27" t="str">
        <f>IF(AND('Budget Adjustment'!$I95="",'Budget Adjustment'!$J95=""),"",IF('Budget Adjustment'!$H95=M$5,('Budget Adjustment'!$I95-'Budget Adjustment'!$J95)*VLOOKUP(_xlfn.NUMBERVALUE($E80),Accounts!$A$4:$B$9,2,TRUE),IF('Budget Adjustment'!$H95=Dimensions!$E$5,('Budget Adjustment'!$I95-'Budget Adjustment'!$J95)/12*VLOOKUP(_xlfn.NUMBERVALUE($E80),Accounts!$A$4:$B$9,2,TRUE),0)))</f>
        <v/>
      </c>
      <c r="N80" s="27" t="str">
        <f>IF(AND('Budget Adjustment'!$I95="",'Budget Adjustment'!$J95=""),"",IF('Budget Adjustment'!$H95=N$5,('Budget Adjustment'!$I95-'Budget Adjustment'!$J95)*VLOOKUP(_xlfn.NUMBERVALUE($E80),Accounts!$A$4:$B$9,2,TRUE),IF('Budget Adjustment'!$H95=Dimensions!$E$5,('Budget Adjustment'!$I95-'Budget Adjustment'!$J95)/12*VLOOKUP(_xlfn.NUMBERVALUE($E80),Accounts!$A$4:$B$9,2,TRUE),0)))</f>
        <v/>
      </c>
      <c r="O80" s="27" t="str">
        <f>IF(AND('Budget Adjustment'!$I95="",'Budget Adjustment'!$J95=""),"",IF('Budget Adjustment'!$H95=O$5,('Budget Adjustment'!$I95-'Budget Adjustment'!$J95)*VLOOKUP(_xlfn.NUMBERVALUE($E80),Accounts!$A$4:$B$9,2,TRUE),IF('Budget Adjustment'!$H95=Dimensions!$E$5,('Budget Adjustment'!$I95-'Budget Adjustment'!$J95)/12*VLOOKUP(_xlfn.NUMBERVALUE($E80),Accounts!$A$4:$B$9,2,TRUE),0)))</f>
        <v/>
      </c>
      <c r="P80" s="27" t="str">
        <f>IF(AND('Budget Adjustment'!$I95="",'Budget Adjustment'!$J95=""),"",IF('Budget Adjustment'!$H95=P$5,('Budget Adjustment'!$I95-'Budget Adjustment'!$J95)*VLOOKUP(_xlfn.NUMBERVALUE($E80),Accounts!$A$4:$B$9,2,TRUE),IF('Budget Adjustment'!$H95=Dimensions!$E$5,('Budget Adjustment'!$I95-'Budget Adjustment'!$J95)/12*VLOOKUP(_xlfn.NUMBERVALUE($E80),Accounts!$A$4:$B$9,2,TRUE),0)))</f>
        <v/>
      </c>
      <c r="Q80" s="27" t="str">
        <f>IF(AND('Budget Adjustment'!$I95="",'Budget Adjustment'!$J95=""),"",IF('Budget Adjustment'!$H95=Q$5,('Budget Adjustment'!$I95-'Budget Adjustment'!$J95)*VLOOKUP(_xlfn.NUMBERVALUE($E80),Accounts!$A$4:$B$9,2,TRUE),IF('Budget Adjustment'!$H95=Dimensions!$E$5,('Budget Adjustment'!$I95-'Budget Adjustment'!$J95)/12*VLOOKUP(_xlfn.NUMBERVALUE($E80),Accounts!$A$4:$B$9,2,TRUE),0)))</f>
        <v/>
      </c>
      <c r="R80" s="27" t="str">
        <f>IF(AND('Budget Adjustment'!$I95="",'Budget Adjustment'!$J95=""),"",IF('Budget Adjustment'!$H95=R$5,('Budget Adjustment'!$I95-'Budget Adjustment'!$J95)*VLOOKUP(_xlfn.NUMBERVALUE($E80),Accounts!$A$4:$B$9,2,TRUE),IF('Budget Adjustment'!$H95=Dimensions!$E$5,('Budget Adjustment'!$I95-'Budget Adjustment'!$J95)/12*VLOOKUP(_xlfn.NUMBERVALUE($E80),Accounts!$A$4:$B$9,2,TRUE),0)))</f>
        <v/>
      </c>
      <c r="S80" s="27" t="str">
        <f>IF(AND('Budget Adjustment'!$I95="",'Budget Adjustment'!$J95=""),"",IF('Budget Adjustment'!$H95=S$5,('Budget Adjustment'!$I95-'Budget Adjustment'!$J95)*VLOOKUP(_xlfn.NUMBERVALUE($E80),Accounts!$A$4:$B$9,2,TRUE),IF('Budget Adjustment'!$H95=Dimensions!$E$5,('Budget Adjustment'!$I95-'Budget Adjustment'!$J95)/12*VLOOKUP(_xlfn.NUMBERVALUE($E80),Accounts!$A$4:$B$9,2,TRUE),0)))</f>
        <v/>
      </c>
      <c r="T80" s="27" t="str">
        <f>IF(AND('Budget Adjustment'!$I95="",'Budget Adjustment'!$J95=""),"",IF('Budget Adjustment'!$H95=T$5,('Budget Adjustment'!$I95-'Budget Adjustment'!$J95)*VLOOKUP(_xlfn.NUMBERVALUE($E80),Accounts!$A$4:$B$9,2,TRUE),IF('Budget Adjustment'!$H95=Dimensions!$E$5,('Budget Adjustment'!$I95-'Budget Adjustment'!$J95)/12*VLOOKUP(_xlfn.NUMBERVALUE($E80),Accounts!$A$4:$B$9,2,TRUE),0)))</f>
        <v/>
      </c>
    </row>
    <row r="81" spans="1:20" x14ac:dyDescent="0.35">
      <c r="A81" s="27" t="str">
        <f>IF('Budget Adjustment'!B96="","",CONCATENATE(Dimensions!F$2,LEFT('Budget Adjustment'!B96,2)))</f>
        <v/>
      </c>
      <c r="B81" s="27" t="str">
        <f>IF('Budget Adjustment'!C96="","",CONCATENATE(Dimensions!G$2,LEFT('Budget Adjustment'!C96,4)))</f>
        <v/>
      </c>
      <c r="C81" s="27" t="str">
        <f>IF('Budget Adjustment'!D96="","",CONCATENATE(Dimensions!H$2,LEFT('Budget Adjustment'!D96,5)))</f>
        <v/>
      </c>
      <c r="D81" s="27" t="str">
        <f>IF('Budget Adjustment'!E96="","",CONCATENATE(Dimensions!I$2,LEFT('Budget Adjustment'!E96,6)))</f>
        <v/>
      </c>
      <c r="E81" s="27" t="str">
        <f>IF('Budget Adjustment'!F96="","",LEFT('Budget Adjustment'!F96,5))</f>
        <v/>
      </c>
      <c r="F81" s="27" t="str">
        <f>IF('Budget Adjustment'!G96="","",CONCATENATE(Dimensions!K$2,LEFT('Budget Adjustment'!G96,3)))</f>
        <v/>
      </c>
      <c r="G81" s="27" t="str">
        <f>IF('Budget Adjustment'!B96="","","Upload Line Item")</f>
        <v/>
      </c>
      <c r="H81" s="27" t="str">
        <f>IF('Budget Adjustment'!B96="","",CONCATENATE('Budget Adjustment'!$C$5," (",'Budget Adjustment'!$I$5,"): ",'Budget Adjustment'!K96))</f>
        <v/>
      </c>
      <c r="I81" s="27" t="str">
        <f>IF(AND('Budget Adjustment'!$I96="",'Budget Adjustment'!$J96=""),"",IF('Budget Adjustment'!$H96=I$5,('Budget Adjustment'!$I96-'Budget Adjustment'!$J96)*VLOOKUP(_xlfn.NUMBERVALUE($E81),Accounts!$A$4:$B$9,2,TRUE),IF('Budget Adjustment'!$H96=Dimensions!$E$5,('Budget Adjustment'!$I96-'Budget Adjustment'!$J96)/12*VLOOKUP(_xlfn.NUMBERVALUE($E81),Accounts!$A$4:$B$9,2,TRUE),0)))</f>
        <v/>
      </c>
      <c r="J81" s="27" t="str">
        <f>IF(AND('Budget Adjustment'!$I96="",'Budget Adjustment'!$J96=""),"",IF('Budget Adjustment'!$H96=J$5,('Budget Adjustment'!$I96-'Budget Adjustment'!$J96)*VLOOKUP(_xlfn.NUMBERVALUE($E81),Accounts!$A$4:$B$9,2,TRUE),IF('Budget Adjustment'!$H96=Dimensions!$E$5,('Budget Adjustment'!$I96-'Budget Adjustment'!$J96)/12*VLOOKUP(_xlfn.NUMBERVALUE($E81),Accounts!$A$4:$B$9,2,TRUE),0)))</f>
        <v/>
      </c>
      <c r="K81" s="27" t="str">
        <f>IF(AND('Budget Adjustment'!$I96="",'Budget Adjustment'!$J96=""),"",IF('Budget Adjustment'!$H96=K$5,('Budget Adjustment'!$I96-'Budget Adjustment'!$J96)*VLOOKUP(_xlfn.NUMBERVALUE($E81),Accounts!$A$4:$B$9,2,TRUE),IF('Budget Adjustment'!$H96=Dimensions!$E$5,('Budget Adjustment'!$I96-'Budget Adjustment'!$J96)/12*VLOOKUP(_xlfn.NUMBERVALUE($E81),Accounts!$A$4:$B$9,2,TRUE),0)))</f>
        <v/>
      </c>
      <c r="L81" s="27" t="str">
        <f>IF(AND('Budget Adjustment'!$I96="",'Budget Adjustment'!$J96=""),"",IF('Budget Adjustment'!$H96=L$5,('Budget Adjustment'!$I96-'Budget Adjustment'!$J96)*VLOOKUP(_xlfn.NUMBERVALUE($E81),Accounts!$A$4:$B$9,2,TRUE),IF('Budget Adjustment'!$H96=Dimensions!$E$5,('Budget Adjustment'!$I96-'Budget Adjustment'!$J96)/12*VLOOKUP(_xlfn.NUMBERVALUE($E81),Accounts!$A$4:$B$9,2,TRUE),0)))</f>
        <v/>
      </c>
      <c r="M81" s="27" t="str">
        <f>IF(AND('Budget Adjustment'!$I96="",'Budget Adjustment'!$J96=""),"",IF('Budget Adjustment'!$H96=M$5,('Budget Adjustment'!$I96-'Budget Adjustment'!$J96)*VLOOKUP(_xlfn.NUMBERVALUE($E81),Accounts!$A$4:$B$9,2,TRUE),IF('Budget Adjustment'!$H96=Dimensions!$E$5,('Budget Adjustment'!$I96-'Budget Adjustment'!$J96)/12*VLOOKUP(_xlfn.NUMBERVALUE($E81),Accounts!$A$4:$B$9,2,TRUE),0)))</f>
        <v/>
      </c>
      <c r="N81" s="27" t="str">
        <f>IF(AND('Budget Adjustment'!$I96="",'Budget Adjustment'!$J96=""),"",IF('Budget Adjustment'!$H96=N$5,('Budget Adjustment'!$I96-'Budget Adjustment'!$J96)*VLOOKUP(_xlfn.NUMBERVALUE($E81),Accounts!$A$4:$B$9,2,TRUE),IF('Budget Adjustment'!$H96=Dimensions!$E$5,('Budget Adjustment'!$I96-'Budget Adjustment'!$J96)/12*VLOOKUP(_xlfn.NUMBERVALUE($E81),Accounts!$A$4:$B$9,2,TRUE),0)))</f>
        <v/>
      </c>
      <c r="O81" s="27" t="str">
        <f>IF(AND('Budget Adjustment'!$I96="",'Budget Adjustment'!$J96=""),"",IF('Budget Adjustment'!$H96=O$5,('Budget Adjustment'!$I96-'Budget Adjustment'!$J96)*VLOOKUP(_xlfn.NUMBERVALUE($E81),Accounts!$A$4:$B$9,2,TRUE),IF('Budget Adjustment'!$H96=Dimensions!$E$5,('Budget Adjustment'!$I96-'Budget Adjustment'!$J96)/12*VLOOKUP(_xlfn.NUMBERVALUE($E81),Accounts!$A$4:$B$9,2,TRUE),0)))</f>
        <v/>
      </c>
      <c r="P81" s="27" t="str">
        <f>IF(AND('Budget Adjustment'!$I96="",'Budget Adjustment'!$J96=""),"",IF('Budget Adjustment'!$H96=P$5,('Budget Adjustment'!$I96-'Budget Adjustment'!$J96)*VLOOKUP(_xlfn.NUMBERVALUE($E81),Accounts!$A$4:$B$9,2,TRUE),IF('Budget Adjustment'!$H96=Dimensions!$E$5,('Budget Adjustment'!$I96-'Budget Adjustment'!$J96)/12*VLOOKUP(_xlfn.NUMBERVALUE($E81),Accounts!$A$4:$B$9,2,TRUE),0)))</f>
        <v/>
      </c>
      <c r="Q81" s="27" t="str">
        <f>IF(AND('Budget Adjustment'!$I96="",'Budget Adjustment'!$J96=""),"",IF('Budget Adjustment'!$H96=Q$5,('Budget Adjustment'!$I96-'Budget Adjustment'!$J96)*VLOOKUP(_xlfn.NUMBERVALUE($E81),Accounts!$A$4:$B$9,2,TRUE),IF('Budget Adjustment'!$H96=Dimensions!$E$5,('Budget Adjustment'!$I96-'Budget Adjustment'!$J96)/12*VLOOKUP(_xlfn.NUMBERVALUE($E81),Accounts!$A$4:$B$9,2,TRUE),0)))</f>
        <v/>
      </c>
      <c r="R81" s="27" t="str">
        <f>IF(AND('Budget Adjustment'!$I96="",'Budget Adjustment'!$J96=""),"",IF('Budget Adjustment'!$H96=R$5,('Budget Adjustment'!$I96-'Budget Adjustment'!$J96)*VLOOKUP(_xlfn.NUMBERVALUE($E81),Accounts!$A$4:$B$9,2,TRUE),IF('Budget Adjustment'!$H96=Dimensions!$E$5,('Budget Adjustment'!$I96-'Budget Adjustment'!$J96)/12*VLOOKUP(_xlfn.NUMBERVALUE($E81),Accounts!$A$4:$B$9,2,TRUE),0)))</f>
        <v/>
      </c>
      <c r="S81" s="27" t="str">
        <f>IF(AND('Budget Adjustment'!$I96="",'Budget Adjustment'!$J96=""),"",IF('Budget Adjustment'!$H96=S$5,('Budget Adjustment'!$I96-'Budget Adjustment'!$J96)*VLOOKUP(_xlfn.NUMBERVALUE($E81),Accounts!$A$4:$B$9,2,TRUE),IF('Budget Adjustment'!$H96=Dimensions!$E$5,('Budget Adjustment'!$I96-'Budget Adjustment'!$J96)/12*VLOOKUP(_xlfn.NUMBERVALUE($E81),Accounts!$A$4:$B$9,2,TRUE),0)))</f>
        <v/>
      </c>
      <c r="T81" s="27" t="str">
        <f>IF(AND('Budget Adjustment'!$I96="",'Budget Adjustment'!$J96=""),"",IF('Budget Adjustment'!$H96=T$5,('Budget Adjustment'!$I96-'Budget Adjustment'!$J96)*VLOOKUP(_xlfn.NUMBERVALUE($E81),Accounts!$A$4:$B$9,2,TRUE),IF('Budget Adjustment'!$H96=Dimensions!$E$5,('Budget Adjustment'!$I96-'Budget Adjustment'!$J96)/12*VLOOKUP(_xlfn.NUMBERVALUE($E81),Accounts!$A$4:$B$9,2,TRUE),0)))</f>
        <v/>
      </c>
    </row>
    <row r="82" spans="1:20" x14ac:dyDescent="0.35">
      <c r="A82" s="27" t="str">
        <f>IF('Budget Adjustment'!B97="","",CONCATENATE(Dimensions!F$2,LEFT('Budget Adjustment'!B97,2)))</f>
        <v/>
      </c>
      <c r="B82" s="27" t="str">
        <f>IF('Budget Adjustment'!C97="","",CONCATENATE(Dimensions!G$2,LEFT('Budget Adjustment'!C97,4)))</f>
        <v/>
      </c>
      <c r="C82" s="27" t="str">
        <f>IF('Budget Adjustment'!D97="","",CONCATENATE(Dimensions!H$2,LEFT('Budget Adjustment'!D97,5)))</f>
        <v/>
      </c>
      <c r="D82" s="27" t="str">
        <f>IF('Budget Adjustment'!E97="","",CONCATENATE(Dimensions!I$2,LEFT('Budget Adjustment'!E97,6)))</f>
        <v/>
      </c>
      <c r="E82" s="27" t="str">
        <f>IF('Budget Adjustment'!F97="","",LEFT('Budget Adjustment'!F97,5))</f>
        <v/>
      </c>
      <c r="F82" s="27" t="str">
        <f>IF('Budget Adjustment'!G97="","",CONCATENATE(Dimensions!K$2,LEFT('Budget Adjustment'!G97,3)))</f>
        <v/>
      </c>
      <c r="G82" s="27" t="str">
        <f>IF('Budget Adjustment'!B97="","","Upload Line Item")</f>
        <v/>
      </c>
      <c r="H82" s="27" t="str">
        <f>IF('Budget Adjustment'!B97="","",CONCATENATE('Budget Adjustment'!$C$5," (",'Budget Adjustment'!$I$5,"): ",'Budget Adjustment'!K97))</f>
        <v/>
      </c>
      <c r="I82" s="27" t="str">
        <f>IF(AND('Budget Adjustment'!$I97="",'Budget Adjustment'!$J97=""),"",IF('Budget Adjustment'!$H97=I$5,('Budget Adjustment'!$I97-'Budget Adjustment'!$J97)*VLOOKUP(_xlfn.NUMBERVALUE($E82),Accounts!$A$4:$B$9,2,TRUE),IF('Budget Adjustment'!$H97=Dimensions!$E$5,('Budget Adjustment'!$I97-'Budget Adjustment'!$J97)/12*VLOOKUP(_xlfn.NUMBERVALUE($E82),Accounts!$A$4:$B$9,2,TRUE),0)))</f>
        <v/>
      </c>
      <c r="J82" s="27" t="str">
        <f>IF(AND('Budget Adjustment'!$I97="",'Budget Adjustment'!$J97=""),"",IF('Budget Adjustment'!$H97=J$5,('Budget Adjustment'!$I97-'Budget Adjustment'!$J97)*VLOOKUP(_xlfn.NUMBERVALUE($E82),Accounts!$A$4:$B$9,2,TRUE),IF('Budget Adjustment'!$H97=Dimensions!$E$5,('Budget Adjustment'!$I97-'Budget Adjustment'!$J97)/12*VLOOKUP(_xlfn.NUMBERVALUE($E82),Accounts!$A$4:$B$9,2,TRUE),0)))</f>
        <v/>
      </c>
      <c r="K82" s="27" t="str">
        <f>IF(AND('Budget Adjustment'!$I97="",'Budget Adjustment'!$J97=""),"",IF('Budget Adjustment'!$H97=K$5,('Budget Adjustment'!$I97-'Budget Adjustment'!$J97)*VLOOKUP(_xlfn.NUMBERVALUE($E82),Accounts!$A$4:$B$9,2,TRUE),IF('Budget Adjustment'!$H97=Dimensions!$E$5,('Budget Adjustment'!$I97-'Budget Adjustment'!$J97)/12*VLOOKUP(_xlfn.NUMBERVALUE($E82),Accounts!$A$4:$B$9,2,TRUE),0)))</f>
        <v/>
      </c>
      <c r="L82" s="27" t="str">
        <f>IF(AND('Budget Adjustment'!$I97="",'Budget Adjustment'!$J97=""),"",IF('Budget Adjustment'!$H97=L$5,('Budget Adjustment'!$I97-'Budget Adjustment'!$J97)*VLOOKUP(_xlfn.NUMBERVALUE($E82),Accounts!$A$4:$B$9,2,TRUE),IF('Budget Adjustment'!$H97=Dimensions!$E$5,('Budget Adjustment'!$I97-'Budget Adjustment'!$J97)/12*VLOOKUP(_xlfn.NUMBERVALUE($E82),Accounts!$A$4:$B$9,2,TRUE),0)))</f>
        <v/>
      </c>
      <c r="M82" s="27" t="str">
        <f>IF(AND('Budget Adjustment'!$I97="",'Budget Adjustment'!$J97=""),"",IF('Budget Adjustment'!$H97=M$5,('Budget Adjustment'!$I97-'Budget Adjustment'!$J97)*VLOOKUP(_xlfn.NUMBERVALUE($E82),Accounts!$A$4:$B$9,2,TRUE),IF('Budget Adjustment'!$H97=Dimensions!$E$5,('Budget Adjustment'!$I97-'Budget Adjustment'!$J97)/12*VLOOKUP(_xlfn.NUMBERVALUE($E82),Accounts!$A$4:$B$9,2,TRUE),0)))</f>
        <v/>
      </c>
      <c r="N82" s="27" t="str">
        <f>IF(AND('Budget Adjustment'!$I97="",'Budget Adjustment'!$J97=""),"",IF('Budget Adjustment'!$H97=N$5,('Budget Adjustment'!$I97-'Budget Adjustment'!$J97)*VLOOKUP(_xlfn.NUMBERVALUE($E82),Accounts!$A$4:$B$9,2,TRUE),IF('Budget Adjustment'!$H97=Dimensions!$E$5,('Budget Adjustment'!$I97-'Budget Adjustment'!$J97)/12*VLOOKUP(_xlfn.NUMBERVALUE($E82),Accounts!$A$4:$B$9,2,TRUE),0)))</f>
        <v/>
      </c>
      <c r="O82" s="27" t="str">
        <f>IF(AND('Budget Adjustment'!$I97="",'Budget Adjustment'!$J97=""),"",IF('Budget Adjustment'!$H97=O$5,('Budget Adjustment'!$I97-'Budget Adjustment'!$J97)*VLOOKUP(_xlfn.NUMBERVALUE($E82),Accounts!$A$4:$B$9,2,TRUE),IF('Budget Adjustment'!$H97=Dimensions!$E$5,('Budget Adjustment'!$I97-'Budget Adjustment'!$J97)/12*VLOOKUP(_xlfn.NUMBERVALUE($E82),Accounts!$A$4:$B$9,2,TRUE),0)))</f>
        <v/>
      </c>
      <c r="P82" s="27" t="str">
        <f>IF(AND('Budget Adjustment'!$I97="",'Budget Adjustment'!$J97=""),"",IF('Budget Adjustment'!$H97=P$5,('Budget Adjustment'!$I97-'Budget Adjustment'!$J97)*VLOOKUP(_xlfn.NUMBERVALUE($E82),Accounts!$A$4:$B$9,2,TRUE),IF('Budget Adjustment'!$H97=Dimensions!$E$5,('Budget Adjustment'!$I97-'Budget Adjustment'!$J97)/12*VLOOKUP(_xlfn.NUMBERVALUE($E82),Accounts!$A$4:$B$9,2,TRUE),0)))</f>
        <v/>
      </c>
      <c r="Q82" s="27" t="str">
        <f>IF(AND('Budget Adjustment'!$I97="",'Budget Adjustment'!$J97=""),"",IF('Budget Adjustment'!$H97=Q$5,('Budget Adjustment'!$I97-'Budget Adjustment'!$J97)*VLOOKUP(_xlfn.NUMBERVALUE($E82),Accounts!$A$4:$B$9,2,TRUE),IF('Budget Adjustment'!$H97=Dimensions!$E$5,('Budget Adjustment'!$I97-'Budget Adjustment'!$J97)/12*VLOOKUP(_xlfn.NUMBERVALUE($E82),Accounts!$A$4:$B$9,2,TRUE),0)))</f>
        <v/>
      </c>
      <c r="R82" s="27" t="str">
        <f>IF(AND('Budget Adjustment'!$I97="",'Budget Adjustment'!$J97=""),"",IF('Budget Adjustment'!$H97=R$5,('Budget Adjustment'!$I97-'Budget Adjustment'!$J97)*VLOOKUP(_xlfn.NUMBERVALUE($E82),Accounts!$A$4:$B$9,2,TRUE),IF('Budget Adjustment'!$H97=Dimensions!$E$5,('Budget Adjustment'!$I97-'Budget Adjustment'!$J97)/12*VLOOKUP(_xlfn.NUMBERVALUE($E82),Accounts!$A$4:$B$9,2,TRUE),0)))</f>
        <v/>
      </c>
      <c r="S82" s="27" t="str">
        <f>IF(AND('Budget Adjustment'!$I97="",'Budget Adjustment'!$J97=""),"",IF('Budget Adjustment'!$H97=S$5,('Budget Adjustment'!$I97-'Budget Adjustment'!$J97)*VLOOKUP(_xlfn.NUMBERVALUE($E82),Accounts!$A$4:$B$9,2,TRUE),IF('Budget Adjustment'!$H97=Dimensions!$E$5,('Budget Adjustment'!$I97-'Budget Adjustment'!$J97)/12*VLOOKUP(_xlfn.NUMBERVALUE($E82),Accounts!$A$4:$B$9,2,TRUE),0)))</f>
        <v/>
      </c>
      <c r="T82" s="27" t="str">
        <f>IF(AND('Budget Adjustment'!$I97="",'Budget Adjustment'!$J97=""),"",IF('Budget Adjustment'!$H97=T$5,('Budget Adjustment'!$I97-'Budget Adjustment'!$J97)*VLOOKUP(_xlfn.NUMBERVALUE($E82),Accounts!$A$4:$B$9,2,TRUE),IF('Budget Adjustment'!$H97=Dimensions!$E$5,('Budget Adjustment'!$I97-'Budget Adjustment'!$J97)/12*VLOOKUP(_xlfn.NUMBERVALUE($E82),Accounts!$A$4:$B$9,2,TRUE),0)))</f>
        <v/>
      </c>
    </row>
    <row r="83" spans="1:20" x14ac:dyDescent="0.35">
      <c r="A83" s="27" t="str">
        <f>IF('Budget Adjustment'!B98="","",CONCATENATE(Dimensions!F$2,LEFT('Budget Adjustment'!B98,2)))</f>
        <v/>
      </c>
      <c r="B83" s="27" t="str">
        <f>IF('Budget Adjustment'!C98="","",CONCATENATE(Dimensions!G$2,LEFT('Budget Adjustment'!C98,4)))</f>
        <v/>
      </c>
      <c r="C83" s="27" t="str">
        <f>IF('Budget Adjustment'!D98="","",CONCATENATE(Dimensions!H$2,LEFT('Budget Adjustment'!D98,5)))</f>
        <v/>
      </c>
      <c r="D83" s="27" t="str">
        <f>IF('Budget Adjustment'!E98="","",CONCATENATE(Dimensions!I$2,LEFT('Budget Adjustment'!E98,6)))</f>
        <v/>
      </c>
      <c r="E83" s="27" t="str">
        <f>IF('Budget Adjustment'!F98="","",LEFT('Budget Adjustment'!F98,5))</f>
        <v/>
      </c>
      <c r="F83" s="27" t="str">
        <f>IF('Budget Adjustment'!G98="","",CONCATENATE(Dimensions!K$2,LEFT('Budget Adjustment'!G98,3)))</f>
        <v/>
      </c>
      <c r="G83" s="27" t="str">
        <f>IF('Budget Adjustment'!B98="","","Upload Line Item")</f>
        <v/>
      </c>
      <c r="H83" s="27" t="str">
        <f>IF('Budget Adjustment'!B98="","",CONCATENATE('Budget Adjustment'!$C$5," (",'Budget Adjustment'!$I$5,"): ",'Budget Adjustment'!K98))</f>
        <v/>
      </c>
      <c r="I83" s="27" t="str">
        <f>IF(AND('Budget Adjustment'!$I98="",'Budget Adjustment'!$J98=""),"",IF('Budget Adjustment'!$H98=I$5,('Budget Adjustment'!$I98-'Budget Adjustment'!$J98)*VLOOKUP(_xlfn.NUMBERVALUE($E83),Accounts!$A$4:$B$9,2,TRUE),IF('Budget Adjustment'!$H98=Dimensions!$E$5,('Budget Adjustment'!$I98-'Budget Adjustment'!$J98)/12*VLOOKUP(_xlfn.NUMBERVALUE($E83),Accounts!$A$4:$B$9,2,TRUE),0)))</f>
        <v/>
      </c>
      <c r="J83" s="27" t="str">
        <f>IF(AND('Budget Adjustment'!$I98="",'Budget Adjustment'!$J98=""),"",IF('Budget Adjustment'!$H98=J$5,('Budget Adjustment'!$I98-'Budget Adjustment'!$J98)*VLOOKUP(_xlfn.NUMBERVALUE($E83),Accounts!$A$4:$B$9,2,TRUE),IF('Budget Adjustment'!$H98=Dimensions!$E$5,('Budget Adjustment'!$I98-'Budget Adjustment'!$J98)/12*VLOOKUP(_xlfn.NUMBERVALUE($E83),Accounts!$A$4:$B$9,2,TRUE),0)))</f>
        <v/>
      </c>
      <c r="K83" s="27" t="str">
        <f>IF(AND('Budget Adjustment'!$I98="",'Budget Adjustment'!$J98=""),"",IF('Budget Adjustment'!$H98=K$5,('Budget Adjustment'!$I98-'Budget Adjustment'!$J98)*VLOOKUP(_xlfn.NUMBERVALUE($E83),Accounts!$A$4:$B$9,2,TRUE),IF('Budget Adjustment'!$H98=Dimensions!$E$5,('Budget Adjustment'!$I98-'Budget Adjustment'!$J98)/12*VLOOKUP(_xlfn.NUMBERVALUE($E83),Accounts!$A$4:$B$9,2,TRUE),0)))</f>
        <v/>
      </c>
      <c r="L83" s="27" t="str">
        <f>IF(AND('Budget Adjustment'!$I98="",'Budget Adjustment'!$J98=""),"",IF('Budget Adjustment'!$H98=L$5,('Budget Adjustment'!$I98-'Budget Adjustment'!$J98)*VLOOKUP(_xlfn.NUMBERVALUE($E83),Accounts!$A$4:$B$9,2,TRUE),IF('Budget Adjustment'!$H98=Dimensions!$E$5,('Budget Adjustment'!$I98-'Budget Adjustment'!$J98)/12*VLOOKUP(_xlfn.NUMBERVALUE($E83),Accounts!$A$4:$B$9,2,TRUE),0)))</f>
        <v/>
      </c>
      <c r="M83" s="27" t="str">
        <f>IF(AND('Budget Adjustment'!$I98="",'Budget Adjustment'!$J98=""),"",IF('Budget Adjustment'!$H98=M$5,('Budget Adjustment'!$I98-'Budget Adjustment'!$J98)*VLOOKUP(_xlfn.NUMBERVALUE($E83),Accounts!$A$4:$B$9,2,TRUE),IF('Budget Adjustment'!$H98=Dimensions!$E$5,('Budget Adjustment'!$I98-'Budget Adjustment'!$J98)/12*VLOOKUP(_xlfn.NUMBERVALUE($E83),Accounts!$A$4:$B$9,2,TRUE),0)))</f>
        <v/>
      </c>
      <c r="N83" s="27" t="str">
        <f>IF(AND('Budget Adjustment'!$I98="",'Budget Adjustment'!$J98=""),"",IF('Budget Adjustment'!$H98=N$5,('Budget Adjustment'!$I98-'Budget Adjustment'!$J98)*VLOOKUP(_xlfn.NUMBERVALUE($E83),Accounts!$A$4:$B$9,2,TRUE),IF('Budget Adjustment'!$H98=Dimensions!$E$5,('Budget Adjustment'!$I98-'Budget Adjustment'!$J98)/12*VLOOKUP(_xlfn.NUMBERVALUE($E83),Accounts!$A$4:$B$9,2,TRUE),0)))</f>
        <v/>
      </c>
      <c r="O83" s="27" t="str">
        <f>IF(AND('Budget Adjustment'!$I98="",'Budget Adjustment'!$J98=""),"",IF('Budget Adjustment'!$H98=O$5,('Budget Adjustment'!$I98-'Budget Adjustment'!$J98)*VLOOKUP(_xlfn.NUMBERVALUE($E83),Accounts!$A$4:$B$9,2,TRUE),IF('Budget Adjustment'!$H98=Dimensions!$E$5,('Budget Adjustment'!$I98-'Budget Adjustment'!$J98)/12*VLOOKUP(_xlfn.NUMBERVALUE($E83),Accounts!$A$4:$B$9,2,TRUE),0)))</f>
        <v/>
      </c>
      <c r="P83" s="27" t="str">
        <f>IF(AND('Budget Adjustment'!$I98="",'Budget Adjustment'!$J98=""),"",IF('Budget Adjustment'!$H98=P$5,('Budget Adjustment'!$I98-'Budget Adjustment'!$J98)*VLOOKUP(_xlfn.NUMBERVALUE($E83),Accounts!$A$4:$B$9,2,TRUE),IF('Budget Adjustment'!$H98=Dimensions!$E$5,('Budget Adjustment'!$I98-'Budget Adjustment'!$J98)/12*VLOOKUP(_xlfn.NUMBERVALUE($E83),Accounts!$A$4:$B$9,2,TRUE),0)))</f>
        <v/>
      </c>
      <c r="Q83" s="27" t="str">
        <f>IF(AND('Budget Adjustment'!$I98="",'Budget Adjustment'!$J98=""),"",IF('Budget Adjustment'!$H98=Q$5,('Budget Adjustment'!$I98-'Budget Adjustment'!$J98)*VLOOKUP(_xlfn.NUMBERVALUE($E83),Accounts!$A$4:$B$9,2,TRUE),IF('Budget Adjustment'!$H98=Dimensions!$E$5,('Budget Adjustment'!$I98-'Budget Adjustment'!$J98)/12*VLOOKUP(_xlfn.NUMBERVALUE($E83),Accounts!$A$4:$B$9,2,TRUE),0)))</f>
        <v/>
      </c>
      <c r="R83" s="27" t="str">
        <f>IF(AND('Budget Adjustment'!$I98="",'Budget Adjustment'!$J98=""),"",IF('Budget Adjustment'!$H98=R$5,('Budget Adjustment'!$I98-'Budget Adjustment'!$J98)*VLOOKUP(_xlfn.NUMBERVALUE($E83),Accounts!$A$4:$B$9,2,TRUE),IF('Budget Adjustment'!$H98=Dimensions!$E$5,('Budget Adjustment'!$I98-'Budget Adjustment'!$J98)/12*VLOOKUP(_xlfn.NUMBERVALUE($E83),Accounts!$A$4:$B$9,2,TRUE),0)))</f>
        <v/>
      </c>
      <c r="S83" s="27" t="str">
        <f>IF(AND('Budget Adjustment'!$I98="",'Budget Adjustment'!$J98=""),"",IF('Budget Adjustment'!$H98=S$5,('Budget Adjustment'!$I98-'Budget Adjustment'!$J98)*VLOOKUP(_xlfn.NUMBERVALUE($E83),Accounts!$A$4:$B$9,2,TRUE),IF('Budget Adjustment'!$H98=Dimensions!$E$5,('Budget Adjustment'!$I98-'Budget Adjustment'!$J98)/12*VLOOKUP(_xlfn.NUMBERVALUE($E83),Accounts!$A$4:$B$9,2,TRUE),0)))</f>
        <v/>
      </c>
      <c r="T83" s="27" t="str">
        <f>IF(AND('Budget Adjustment'!$I98="",'Budget Adjustment'!$J98=""),"",IF('Budget Adjustment'!$H98=T$5,('Budget Adjustment'!$I98-'Budget Adjustment'!$J98)*VLOOKUP(_xlfn.NUMBERVALUE($E83),Accounts!$A$4:$B$9,2,TRUE),IF('Budget Adjustment'!$H98=Dimensions!$E$5,('Budget Adjustment'!$I98-'Budget Adjustment'!$J98)/12*VLOOKUP(_xlfn.NUMBERVALUE($E83),Accounts!$A$4:$B$9,2,TRUE),0)))</f>
        <v/>
      </c>
    </row>
    <row r="84" spans="1:20" x14ac:dyDescent="0.35">
      <c r="A84" s="27" t="str">
        <f>IF('Budget Adjustment'!B99="","",CONCATENATE(Dimensions!F$2,LEFT('Budget Adjustment'!B99,2)))</f>
        <v/>
      </c>
      <c r="B84" s="27" t="str">
        <f>IF('Budget Adjustment'!C99="","",CONCATENATE(Dimensions!G$2,LEFT('Budget Adjustment'!C99,4)))</f>
        <v/>
      </c>
      <c r="C84" s="27" t="str">
        <f>IF('Budget Adjustment'!D99="","",CONCATENATE(Dimensions!H$2,LEFT('Budget Adjustment'!D99,5)))</f>
        <v/>
      </c>
      <c r="D84" s="27" t="str">
        <f>IF('Budget Adjustment'!E99="","",CONCATENATE(Dimensions!I$2,LEFT('Budget Adjustment'!E99,6)))</f>
        <v/>
      </c>
      <c r="E84" s="27" t="str">
        <f>IF('Budget Adjustment'!F99="","",LEFT('Budget Adjustment'!F99,5))</f>
        <v/>
      </c>
      <c r="F84" s="27" t="str">
        <f>IF('Budget Adjustment'!G99="","",CONCATENATE(Dimensions!K$2,LEFT('Budget Adjustment'!G99,3)))</f>
        <v/>
      </c>
      <c r="G84" s="27" t="str">
        <f>IF('Budget Adjustment'!B99="","","Upload Line Item")</f>
        <v/>
      </c>
      <c r="H84" s="27" t="str">
        <f>IF('Budget Adjustment'!B99="","",CONCATENATE('Budget Adjustment'!$C$5," (",'Budget Adjustment'!$I$5,"): ",'Budget Adjustment'!K99))</f>
        <v/>
      </c>
      <c r="I84" s="27" t="str">
        <f>IF(AND('Budget Adjustment'!$I99="",'Budget Adjustment'!$J99=""),"",IF('Budget Adjustment'!$H99=I$5,('Budget Adjustment'!$I99-'Budget Adjustment'!$J99)*VLOOKUP(_xlfn.NUMBERVALUE($E84),Accounts!$A$4:$B$9,2,TRUE),IF('Budget Adjustment'!$H99=Dimensions!$E$5,('Budget Adjustment'!$I99-'Budget Adjustment'!$J99)/12*VLOOKUP(_xlfn.NUMBERVALUE($E84),Accounts!$A$4:$B$9,2,TRUE),0)))</f>
        <v/>
      </c>
      <c r="J84" s="27" t="str">
        <f>IF(AND('Budget Adjustment'!$I99="",'Budget Adjustment'!$J99=""),"",IF('Budget Adjustment'!$H99=J$5,('Budget Adjustment'!$I99-'Budget Adjustment'!$J99)*VLOOKUP(_xlfn.NUMBERVALUE($E84),Accounts!$A$4:$B$9,2,TRUE),IF('Budget Adjustment'!$H99=Dimensions!$E$5,('Budget Adjustment'!$I99-'Budget Adjustment'!$J99)/12*VLOOKUP(_xlfn.NUMBERVALUE($E84),Accounts!$A$4:$B$9,2,TRUE),0)))</f>
        <v/>
      </c>
      <c r="K84" s="27" t="str">
        <f>IF(AND('Budget Adjustment'!$I99="",'Budget Adjustment'!$J99=""),"",IF('Budget Adjustment'!$H99=K$5,('Budget Adjustment'!$I99-'Budget Adjustment'!$J99)*VLOOKUP(_xlfn.NUMBERVALUE($E84),Accounts!$A$4:$B$9,2,TRUE),IF('Budget Adjustment'!$H99=Dimensions!$E$5,('Budget Adjustment'!$I99-'Budget Adjustment'!$J99)/12*VLOOKUP(_xlfn.NUMBERVALUE($E84),Accounts!$A$4:$B$9,2,TRUE),0)))</f>
        <v/>
      </c>
      <c r="L84" s="27" t="str">
        <f>IF(AND('Budget Adjustment'!$I99="",'Budget Adjustment'!$J99=""),"",IF('Budget Adjustment'!$H99=L$5,('Budget Adjustment'!$I99-'Budget Adjustment'!$J99)*VLOOKUP(_xlfn.NUMBERVALUE($E84),Accounts!$A$4:$B$9,2,TRUE),IF('Budget Adjustment'!$H99=Dimensions!$E$5,('Budget Adjustment'!$I99-'Budget Adjustment'!$J99)/12*VLOOKUP(_xlfn.NUMBERVALUE($E84),Accounts!$A$4:$B$9,2,TRUE),0)))</f>
        <v/>
      </c>
      <c r="M84" s="27" t="str">
        <f>IF(AND('Budget Adjustment'!$I99="",'Budget Adjustment'!$J99=""),"",IF('Budget Adjustment'!$H99=M$5,('Budget Adjustment'!$I99-'Budget Adjustment'!$J99)*VLOOKUP(_xlfn.NUMBERVALUE($E84),Accounts!$A$4:$B$9,2,TRUE),IF('Budget Adjustment'!$H99=Dimensions!$E$5,('Budget Adjustment'!$I99-'Budget Adjustment'!$J99)/12*VLOOKUP(_xlfn.NUMBERVALUE($E84),Accounts!$A$4:$B$9,2,TRUE),0)))</f>
        <v/>
      </c>
      <c r="N84" s="27" t="str">
        <f>IF(AND('Budget Adjustment'!$I99="",'Budget Adjustment'!$J99=""),"",IF('Budget Adjustment'!$H99=N$5,('Budget Adjustment'!$I99-'Budget Adjustment'!$J99)*VLOOKUP(_xlfn.NUMBERVALUE($E84),Accounts!$A$4:$B$9,2,TRUE),IF('Budget Adjustment'!$H99=Dimensions!$E$5,('Budget Adjustment'!$I99-'Budget Adjustment'!$J99)/12*VLOOKUP(_xlfn.NUMBERVALUE($E84),Accounts!$A$4:$B$9,2,TRUE),0)))</f>
        <v/>
      </c>
      <c r="O84" s="27" t="str">
        <f>IF(AND('Budget Adjustment'!$I99="",'Budget Adjustment'!$J99=""),"",IF('Budget Adjustment'!$H99=O$5,('Budget Adjustment'!$I99-'Budget Adjustment'!$J99)*VLOOKUP(_xlfn.NUMBERVALUE($E84),Accounts!$A$4:$B$9,2,TRUE),IF('Budget Adjustment'!$H99=Dimensions!$E$5,('Budget Adjustment'!$I99-'Budget Adjustment'!$J99)/12*VLOOKUP(_xlfn.NUMBERVALUE($E84),Accounts!$A$4:$B$9,2,TRUE),0)))</f>
        <v/>
      </c>
      <c r="P84" s="27" t="str">
        <f>IF(AND('Budget Adjustment'!$I99="",'Budget Adjustment'!$J99=""),"",IF('Budget Adjustment'!$H99=P$5,('Budget Adjustment'!$I99-'Budget Adjustment'!$J99)*VLOOKUP(_xlfn.NUMBERVALUE($E84),Accounts!$A$4:$B$9,2,TRUE),IF('Budget Adjustment'!$H99=Dimensions!$E$5,('Budget Adjustment'!$I99-'Budget Adjustment'!$J99)/12*VLOOKUP(_xlfn.NUMBERVALUE($E84),Accounts!$A$4:$B$9,2,TRUE),0)))</f>
        <v/>
      </c>
      <c r="Q84" s="27" t="str">
        <f>IF(AND('Budget Adjustment'!$I99="",'Budget Adjustment'!$J99=""),"",IF('Budget Adjustment'!$H99=Q$5,('Budget Adjustment'!$I99-'Budget Adjustment'!$J99)*VLOOKUP(_xlfn.NUMBERVALUE($E84),Accounts!$A$4:$B$9,2,TRUE),IF('Budget Adjustment'!$H99=Dimensions!$E$5,('Budget Adjustment'!$I99-'Budget Adjustment'!$J99)/12*VLOOKUP(_xlfn.NUMBERVALUE($E84),Accounts!$A$4:$B$9,2,TRUE),0)))</f>
        <v/>
      </c>
      <c r="R84" s="27" t="str">
        <f>IF(AND('Budget Adjustment'!$I99="",'Budget Adjustment'!$J99=""),"",IF('Budget Adjustment'!$H99=R$5,('Budget Adjustment'!$I99-'Budget Adjustment'!$J99)*VLOOKUP(_xlfn.NUMBERVALUE($E84),Accounts!$A$4:$B$9,2,TRUE),IF('Budget Adjustment'!$H99=Dimensions!$E$5,('Budget Adjustment'!$I99-'Budget Adjustment'!$J99)/12*VLOOKUP(_xlfn.NUMBERVALUE($E84),Accounts!$A$4:$B$9,2,TRUE),0)))</f>
        <v/>
      </c>
      <c r="S84" s="27" t="str">
        <f>IF(AND('Budget Adjustment'!$I99="",'Budget Adjustment'!$J99=""),"",IF('Budget Adjustment'!$H99=S$5,('Budget Adjustment'!$I99-'Budget Adjustment'!$J99)*VLOOKUP(_xlfn.NUMBERVALUE($E84),Accounts!$A$4:$B$9,2,TRUE),IF('Budget Adjustment'!$H99=Dimensions!$E$5,('Budget Adjustment'!$I99-'Budget Adjustment'!$J99)/12*VLOOKUP(_xlfn.NUMBERVALUE($E84),Accounts!$A$4:$B$9,2,TRUE),0)))</f>
        <v/>
      </c>
      <c r="T84" s="27" t="str">
        <f>IF(AND('Budget Adjustment'!$I99="",'Budget Adjustment'!$J99=""),"",IF('Budget Adjustment'!$H99=T$5,('Budget Adjustment'!$I99-'Budget Adjustment'!$J99)*VLOOKUP(_xlfn.NUMBERVALUE($E84),Accounts!$A$4:$B$9,2,TRUE),IF('Budget Adjustment'!$H99=Dimensions!$E$5,('Budget Adjustment'!$I99-'Budget Adjustment'!$J99)/12*VLOOKUP(_xlfn.NUMBERVALUE($E84),Accounts!$A$4:$B$9,2,TRUE),0)))</f>
        <v/>
      </c>
    </row>
    <row r="85" spans="1:20" x14ac:dyDescent="0.35">
      <c r="A85" s="27" t="str">
        <f>IF('Budget Adjustment'!B100="","",CONCATENATE(Dimensions!F$2,LEFT('Budget Adjustment'!B100,2)))</f>
        <v/>
      </c>
      <c r="B85" s="27" t="str">
        <f>IF('Budget Adjustment'!C100="","",CONCATENATE(Dimensions!G$2,LEFT('Budget Adjustment'!C100,4)))</f>
        <v/>
      </c>
      <c r="C85" s="27" t="str">
        <f>IF('Budget Adjustment'!D100="","",CONCATENATE(Dimensions!H$2,LEFT('Budget Adjustment'!D100,5)))</f>
        <v/>
      </c>
      <c r="D85" s="27" t="str">
        <f>IF('Budget Adjustment'!E100="","",CONCATENATE(Dimensions!I$2,LEFT('Budget Adjustment'!E100,6)))</f>
        <v/>
      </c>
      <c r="E85" s="27" t="str">
        <f>IF('Budget Adjustment'!F100="","",LEFT('Budget Adjustment'!F100,5))</f>
        <v/>
      </c>
      <c r="F85" s="27" t="str">
        <f>IF('Budget Adjustment'!G100="","",CONCATENATE(Dimensions!K$2,LEFT('Budget Adjustment'!G100,3)))</f>
        <v/>
      </c>
      <c r="G85" s="27" t="str">
        <f>IF('Budget Adjustment'!B100="","","Upload Line Item")</f>
        <v/>
      </c>
      <c r="H85" s="27" t="str">
        <f>IF('Budget Adjustment'!B100="","",CONCATENATE('Budget Adjustment'!$C$5," (",'Budget Adjustment'!$I$5,"): ",'Budget Adjustment'!K100))</f>
        <v/>
      </c>
      <c r="I85" s="27" t="str">
        <f>IF(AND('Budget Adjustment'!$I100="",'Budget Adjustment'!$J100=""),"",IF('Budget Adjustment'!$H100=I$5,('Budget Adjustment'!$I100-'Budget Adjustment'!$J100)*VLOOKUP(_xlfn.NUMBERVALUE($E85),Accounts!$A$4:$B$9,2,TRUE),IF('Budget Adjustment'!$H100=Dimensions!$E$5,('Budget Adjustment'!$I100-'Budget Adjustment'!$J100)/12*VLOOKUP(_xlfn.NUMBERVALUE($E85),Accounts!$A$4:$B$9,2,TRUE),0)))</f>
        <v/>
      </c>
      <c r="J85" s="27" t="str">
        <f>IF(AND('Budget Adjustment'!$I100="",'Budget Adjustment'!$J100=""),"",IF('Budget Adjustment'!$H100=J$5,('Budget Adjustment'!$I100-'Budget Adjustment'!$J100)*VLOOKUP(_xlfn.NUMBERVALUE($E85),Accounts!$A$4:$B$9,2,TRUE),IF('Budget Adjustment'!$H100=Dimensions!$E$5,('Budget Adjustment'!$I100-'Budget Adjustment'!$J100)/12*VLOOKUP(_xlfn.NUMBERVALUE($E85),Accounts!$A$4:$B$9,2,TRUE),0)))</f>
        <v/>
      </c>
      <c r="K85" s="27" t="str">
        <f>IF(AND('Budget Adjustment'!$I100="",'Budget Adjustment'!$J100=""),"",IF('Budget Adjustment'!$H100=K$5,('Budget Adjustment'!$I100-'Budget Adjustment'!$J100)*VLOOKUP(_xlfn.NUMBERVALUE($E85),Accounts!$A$4:$B$9,2,TRUE),IF('Budget Adjustment'!$H100=Dimensions!$E$5,('Budget Adjustment'!$I100-'Budget Adjustment'!$J100)/12*VLOOKUP(_xlfn.NUMBERVALUE($E85),Accounts!$A$4:$B$9,2,TRUE),0)))</f>
        <v/>
      </c>
      <c r="L85" s="27" t="str">
        <f>IF(AND('Budget Adjustment'!$I100="",'Budget Adjustment'!$J100=""),"",IF('Budget Adjustment'!$H100=L$5,('Budget Adjustment'!$I100-'Budget Adjustment'!$J100)*VLOOKUP(_xlfn.NUMBERVALUE($E85),Accounts!$A$4:$B$9,2,TRUE),IF('Budget Adjustment'!$H100=Dimensions!$E$5,('Budget Adjustment'!$I100-'Budget Adjustment'!$J100)/12*VLOOKUP(_xlfn.NUMBERVALUE($E85),Accounts!$A$4:$B$9,2,TRUE),0)))</f>
        <v/>
      </c>
      <c r="M85" s="27" t="str">
        <f>IF(AND('Budget Adjustment'!$I100="",'Budget Adjustment'!$J100=""),"",IF('Budget Adjustment'!$H100=M$5,('Budget Adjustment'!$I100-'Budget Adjustment'!$J100)*VLOOKUP(_xlfn.NUMBERVALUE($E85),Accounts!$A$4:$B$9,2,TRUE),IF('Budget Adjustment'!$H100=Dimensions!$E$5,('Budget Adjustment'!$I100-'Budget Adjustment'!$J100)/12*VLOOKUP(_xlfn.NUMBERVALUE($E85),Accounts!$A$4:$B$9,2,TRUE),0)))</f>
        <v/>
      </c>
      <c r="N85" s="27" t="str">
        <f>IF(AND('Budget Adjustment'!$I100="",'Budget Adjustment'!$J100=""),"",IF('Budget Adjustment'!$H100=N$5,('Budget Adjustment'!$I100-'Budget Adjustment'!$J100)*VLOOKUP(_xlfn.NUMBERVALUE($E85),Accounts!$A$4:$B$9,2,TRUE),IF('Budget Adjustment'!$H100=Dimensions!$E$5,('Budget Adjustment'!$I100-'Budget Adjustment'!$J100)/12*VLOOKUP(_xlfn.NUMBERVALUE($E85),Accounts!$A$4:$B$9,2,TRUE),0)))</f>
        <v/>
      </c>
      <c r="O85" s="27" t="str">
        <f>IF(AND('Budget Adjustment'!$I100="",'Budget Adjustment'!$J100=""),"",IF('Budget Adjustment'!$H100=O$5,('Budget Adjustment'!$I100-'Budget Adjustment'!$J100)*VLOOKUP(_xlfn.NUMBERVALUE($E85),Accounts!$A$4:$B$9,2,TRUE),IF('Budget Adjustment'!$H100=Dimensions!$E$5,('Budget Adjustment'!$I100-'Budget Adjustment'!$J100)/12*VLOOKUP(_xlfn.NUMBERVALUE($E85),Accounts!$A$4:$B$9,2,TRUE),0)))</f>
        <v/>
      </c>
      <c r="P85" s="27" t="str">
        <f>IF(AND('Budget Adjustment'!$I100="",'Budget Adjustment'!$J100=""),"",IF('Budget Adjustment'!$H100=P$5,('Budget Adjustment'!$I100-'Budget Adjustment'!$J100)*VLOOKUP(_xlfn.NUMBERVALUE($E85),Accounts!$A$4:$B$9,2,TRUE),IF('Budget Adjustment'!$H100=Dimensions!$E$5,('Budget Adjustment'!$I100-'Budget Adjustment'!$J100)/12*VLOOKUP(_xlfn.NUMBERVALUE($E85),Accounts!$A$4:$B$9,2,TRUE),0)))</f>
        <v/>
      </c>
      <c r="Q85" s="27" t="str">
        <f>IF(AND('Budget Adjustment'!$I100="",'Budget Adjustment'!$J100=""),"",IF('Budget Adjustment'!$H100=Q$5,('Budget Adjustment'!$I100-'Budget Adjustment'!$J100)*VLOOKUP(_xlfn.NUMBERVALUE($E85),Accounts!$A$4:$B$9,2,TRUE),IF('Budget Adjustment'!$H100=Dimensions!$E$5,('Budget Adjustment'!$I100-'Budget Adjustment'!$J100)/12*VLOOKUP(_xlfn.NUMBERVALUE($E85),Accounts!$A$4:$B$9,2,TRUE),0)))</f>
        <v/>
      </c>
      <c r="R85" s="27" t="str">
        <f>IF(AND('Budget Adjustment'!$I100="",'Budget Adjustment'!$J100=""),"",IF('Budget Adjustment'!$H100=R$5,('Budget Adjustment'!$I100-'Budget Adjustment'!$J100)*VLOOKUP(_xlfn.NUMBERVALUE($E85),Accounts!$A$4:$B$9,2,TRUE),IF('Budget Adjustment'!$H100=Dimensions!$E$5,('Budget Adjustment'!$I100-'Budget Adjustment'!$J100)/12*VLOOKUP(_xlfn.NUMBERVALUE($E85),Accounts!$A$4:$B$9,2,TRUE),0)))</f>
        <v/>
      </c>
      <c r="S85" s="27" t="str">
        <f>IF(AND('Budget Adjustment'!$I100="",'Budget Adjustment'!$J100=""),"",IF('Budget Adjustment'!$H100=S$5,('Budget Adjustment'!$I100-'Budget Adjustment'!$J100)*VLOOKUP(_xlfn.NUMBERVALUE($E85),Accounts!$A$4:$B$9,2,TRUE),IF('Budget Adjustment'!$H100=Dimensions!$E$5,('Budget Adjustment'!$I100-'Budget Adjustment'!$J100)/12*VLOOKUP(_xlfn.NUMBERVALUE($E85),Accounts!$A$4:$B$9,2,TRUE),0)))</f>
        <v/>
      </c>
      <c r="T85" s="27" t="str">
        <f>IF(AND('Budget Adjustment'!$I100="",'Budget Adjustment'!$J100=""),"",IF('Budget Adjustment'!$H100=T$5,('Budget Adjustment'!$I100-'Budget Adjustment'!$J100)*VLOOKUP(_xlfn.NUMBERVALUE($E85),Accounts!$A$4:$B$9,2,TRUE),IF('Budget Adjustment'!$H100=Dimensions!$E$5,('Budget Adjustment'!$I100-'Budget Adjustment'!$J100)/12*VLOOKUP(_xlfn.NUMBERVALUE($E85),Accounts!$A$4:$B$9,2,TRUE),0)))</f>
        <v/>
      </c>
    </row>
    <row r="86" spans="1:20" x14ac:dyDescent="0.35">
      <c r="A86" s="27" t="str">
        <f>IF('Budget Adjustment'!B101="","",CONCATENATE(Dimensions!F$2,LEFT('Budget Adjustment'!B101,2)))</f>
        <v/>
      </c>
      <c r="B86" s="27" t="str">
        <f>IF('Budget Adjustment'!C101="","",CONCATENATE(Dimensions!G$2,LEFT('Budget Adjustment'!C101,4)))</f>
        <v/>
      </c>
      <c r="C86" s="27" t="str">
        <f>IF('Budget Adjustment'!D101="","",CONCATENATE(Dimensions!H$2,LEFT('Budget Adjustment'!D101,5)))</f>
        <v/>
      </c>
      <c r="D86" s="27" t="str">
        <f>IF('Budget Adjustment'!E101="","",CONCATENATE(Dimensions!I$2,LEFT('Budget Adjustment'!E101,6)))</f>
        <v/>
      </c>
      <c r="E86" s="27" t="str">
        <f>IF('Budget Adjustment'!F101="","",LEFT('Budget Adjustment'!F101,5))</f>
        <v/>
      </c>
      <c r="F86" s="27" t="str">
        <f>IF('Budget Adjustment'!G101="","",CONCATENATE(Dimensions!K$2,LEFT('Budget Adjustment'!G101,3)))</f>
        <v/>
      </c>
      <c r="G86" s="27" t="str">
        <f>IF('Budget Adjustment'!B101="","","Upload Line Item")</f>
        <v/>
      </c>
      <c r="H86" s="27" t="str">
        <f>IF('Budget Adjustment'!B101="","",CONCATENATE('Budget Adjustment'!$C$5," (",'Budget Adjustment'!$I$5,"): ",'Budget Adjustment'!K101))</f>
        <v/>
      </c>
      <c r="I86" s="27" t="str">
        <f>IF(AND('Budget Adjustment'!$I101="",'Budget Adjustment'!$J101=""),"",IF('Budget Adjustment'!$H101=I$5,('Budget Adjustment'!$I101-'Budget Adjustment'!$J101)*VLOOKUP(_xlfn.NUMBERVALUE($E86),Accounts!$A$4:$B$9,2,TRUE),IF('Budget Adjustment'!$H101=Dimensions!$E$5,('Budget Adjustment'!$I101-'Budget Adjustment'!$J101)/12*VLOOKUP(_xlfn.NUMBERVALUE($E86),Accounts!$A$4:$B$9,2,TRUE),0)))</f>
        <v/>
      </c>
      <c r="J86" s="27" t="str">
        <f>IF(AND('Budget Adjustment'!$I101="",'Budget Adjustment'!$J101=""),"",IF('Budget Adjustment'!$H101=J$5,('Budget Adjustment'!$I101-'Budget Adjustment'!$J101)*VLOOKUP(_xlfn.NUMBERVALUE($E86),Accounts!$A$4:$B$9,2,TRUE),IF('Budget Adjustment'!$H101=Dimensions!$E$5,('Budget Adjustment'!$I101-'Budget Adjustment'!$J101)/12*VLOOKUP(_xlfn.NUMBERVALUE($E86),Accounts!$A$4:$B$9,2,TRUE),0)))</f>
        <v/>
      </c>
      <c r="K86" s="27" t="str">
        <f>IF(AND('Budget Adjustment'!$I101="",'Budget Adjustment'!$J101=""),"",IF('Budget Adjustment'!$H101=K$5,('Budget Adjustment'!$I101-'Budget Adjustment'!$J101)*VLOOKUP(_xlfn.NUMBERVALUE($E86),Accounts!$A$4:$B$9,2,TRUE),IF('Budget Adjustment'!$H101=Dimensions!$E$5,('Budget Adjustment'!$I101-'Budget Adjustment'!$J101)/12*VLOOKUP(_xlfn.NUMBERVALUE($E86),Accounts!$A$4:$B$9,2,TRUE),0)))</f>
        <v/>
      </c>
      <c r="L86" s="27" t="str">
        <f>IF(AND('Budget Adjustment'!$I101="",'Budget Adjustment'!$J101=""),"",IF('Budget Adjustment'!$H101=L$5,('Budget Adjustment'!$I101-'Budget Adjustment'!$J101)*VLOOKUP(_xlfn.NUMBERVALUE($E86),Accounts!$A$4:$B$9,2,TRUE),IF('Budget Adjustment'!$H101=Dimensions!$E$5,('Budget Adjustment'!$I101-'Budget Adjustment'!$J101)/12*VLOOKUP(_xlfn.NUMBERVALUE($E86),Accounts!$A$4:$B$9,2,TRUE),0)))</f>
        <v/>
      </c>
      <c r="M86" s="27" t="str">
        <f>IF(AND('Budget Adjustment'!$I101="",'Budget Adjustment'!$J101=""),"",IF('Budget Adjustment'!$H101=M$5,('Budget Adjustment'!$I101-'Budget Adjustment'!$J101)*VLOOKUP(_xlfn.NUMBERVALUE($E86),Accounts!$A$4:$B$9,2,TRUE),IF('Budget Adjustment'!$H101=Dimensions!$E$5,('Budget Adjustment'!$I101-'Budget Adjustment'!$J101)/12*VLOOKUP(_xlfn.NUMBERVALUE($E86),Accounts!$A$4:$B$9,2,TRUE),0)))</f>
        <v/>
      </c>
      <c r="N86" s="27" t="str">
        <f>IF(AND('Budget Adjustment'!$I101="",'Budget Adjustment'!$J101=""),"",IF('Budget Adjustment'!$H101=N$5,('Budget Adjustment'!$I101-'Budget Adjustment'!$J101)*VLOOKUP(_xlfn.NUMBERVALUE($E86),Accounts!$A$4:$B$9,2,TRUE),IF('Budget Adjustment'!$H101=Dimensions!$E$5,('Budget Adjustment'!$I101-'Budget Adjustment'!$J101)/12*VLOOKUP(_xlfn.NUMBERVALUE($E86),Accounts!$A$4:$B$9,2,TRUE),0)))</f>
        <v/>
      </c>
      <c r="O86" s="27" t="str">
        <f>IF(AND('Budget Adjustment'!$I101="",'Budget Adjustment'!$J101=""),"",IF('Budget Adjustment'!$H101=O$5,('Budget Adjustment'!$I101-'Budget Adjustment'!$J101)*VLOOKUP(_xlfn.NUMBERVALUE($E86),Accounts!$A$4:$B$9,2,TRUE),IF('Budget Adjustment'!$H101=Dimensions!$E$5,('Budget Adjustment'!$I101-'Budget Adjustment'!$J101)/12*VLOOKUP(_xlfn.NUMBERVALUE($E86),Accounts!$A$4:$B$9,2,TRUE),0)))</f>
        <v/>
      </c>
      <c r="P86" s="27" t="str">
        <f>IF(AND('Budget Adjustment'!$I101="",'Budget Adjustment'!$J101=""),"",IF('Budget Adjustment'!$H101=P$5,('Budget Adjustment'!$I101-'Budget Adjustment'!$J101)*VLOOKUP(_xlfn.NUMBERVALUE($E86),Accounts!$A$4:$B$9,2,TRUE),IF('Budget Adjustment'!$H101=Dimensions!$E$5,('Budget Adjustment'!$I101-'Budget Adjustment'!$J101)/12*VLOOKUP(_xlfn.NUMBERVALUE($E86),Accounts!$A$4:$B$9,2,TRUE),0)))</f>
        <v/>
      </c>
      <c r="Q86" s="27" t="str">
        <f>IF(AND('Budget Adjustment'!$I101="",'Budget Adjustment'!$J101=""),"",IF('Budget Adjustment'!$H101=Q$5,('Budget Adjustment'!$I101-'Budget Adjustment'!$J101)*VLOOKUP(_xlfn.NUMBERVALUE($E86),Accounts!$A$4:$B$9,2,TRUE),IF('Budget Adjustment'!$H101=Dimensions!$E$5,('Budget Adjustment'!$I101-'Budget Adjustment'!$J101)/12*VLOOKUP(_xlfn.NUMBERVALUE($E86),Accounts!$A$4:$B$9,2,TRUE),0)))</f>
        <v/>
      </c>
      <c r="R86" s="27" t="str">
        <f>IF(AND('Budget Adjustment'!$I101="",'Budget Adjustment'!$J101=""),"",IF('Budget Adjustment'!$H101=R$5,('Budget Adjustment'!$I101-'Budget Adjustment'!$J101)*VLOOKUP(_xlfn.NUMBERVALUE($E86),Accounts!$A$4:$B$9,2,TRUE),IF('Budget Adjustment'!$H101=Dimensions!$E$5,('Budget Adjustment'!$I101-'Budget Adjustment'!$J101)/12*VLOOKUP(_xlfn.NUMBERVALUE($E86),Accounts!$A$4:$B$9,2,TRUE),0)))</f>
        <v/>
      </c>
      <c r="S86" s="27" t="str">
        <f>IF(AND('Budget Adjustment'!$I101="",'Budget Adjustment'!$J101=""),"",IF('Budget Adjustment'!$H101=S$5,('Budget Adjustment'!$I101-'Budget Adjustment'!$J101)*VLOOKUP(_xlfn.NUMBERVALUE($E86),Accounts!$A$4:$B$9,2,TRUE),IF('Budget Adjustment'!$H101=Dimensions!$E$5,('Budget Adjustment'!$I101-'Budget Adjustment'!$J101)/12*VLOOKUP(_xlfn.NUMBERVALUE($E86),Accounts!$A$4:$B$9,2,TRUE),0)))</f>
        <v/>
      </c>
      <c r="T86" s="27" t="str">
        <f>IF(AND('Budget Adjustment'!$I101="",'Budget Adjustment'!$J101=""),"",IF('Budget Adjustment'!$H101=T$5,('Budget Adjustment'!$I101-'Budget Adjustment'!$J101)*VLOOKUP(_xlfn.NUMBERVALUE($E86),Accounts!$A$4:$B$9,2,TRUE),IF('Budget Adjustment'!$H101=Dimensions!$E$5,('Budget Adjustment'!$I101-'Budget Adjustment'!$J101)/12*VLOOKUP(_xlfn.NUMBERVALUE($E86),Accounts!$A$4:$B$9,2,TRUE),0)))</f>
        <v/>
      </c>
    </row>
    <row r="87" spans="1:20" x14ac:dyDescent="0.35">
      <c r="A87" s="27" t="str">
        <f>IF('Budget Adjustment'!B102="","",CONCATENATE(Dimensions!F$2,LEFT('Budget Adjustment'!B102,2)))</f>
        <v/>
      </c>
      <c r="B87" s="27" t="str">
        <f>IF('Budget Adjustment'!C102="","",CONCATENATE(Dimensions!G$2,LEFT('Budget Adjustment'!C102,4)))</f>
        <v/>
      </c>
      <c r="C87" s="27" t="str">
        <f>IF('Budget Adjustment'!D102="","",CONCATENATE(Dimensions!H$2,LEFT('Budget Adjustment'!D102,5)))</f>
        <v/>
      </c>
      <c r="D87" s="27" t="str">
        <f>IF('Budget Adjustment'!E102="","",CONCATENATE(Dimensions!I$2,LEFT('Budget Adjustment'!E102,6)))</f>
        <v/>
      </c>
      <c r="E87" s="27" t="str">
        <f>IF('Budget Adjustment'!F102="","",LEFT('Budget Adjustment'!F102,5))</f>
        <v/>
      </c>
      <c r="F87" s="27" t="str">
        <f>IF('Budget Adjustment'!G102="","",CONCATENATE(Dimensions!K$2,LEFT('Budget Adjustment'!G102,3)))</f>
        <v/>
      </c>
      <c r="G87" s="27" t="str">
        <f>IF('Budget Adjustment'!B102="","","Upload Line Item")</f>
        <v/>
      </c>
      <c r="H87" s="27" t="str">
        <f>IF('Budget Adjustment'!B102="","",CONCATENATE('Budget Adjustment'!$C$5," (",'Budget Adjustment'!$I$5,"): ",'Budget Adjustment'!K102))</f>
        <v/>
      </c>
      <c r="I87" s="27" t="str">
        <f>IF(AND('Budget Adjustment'!$I102="",'Budget Adjustment'!$J102=""),"",IF('Budget Adjustment'!$H102=I$5,('Budget Adjustment'!$I102-'Budget Adjustment'!$J102)*VLOOKUP(_xlfn.NUMBERVALUE($E87),Accounts!$A$4:$B$9,2,TRUE),IF('Budget Adjustment'!$H102=Dimensions!$E$5,('Budget Adjustment'!$I102-'Budget Adjustment'!$J102)/12*VLOOKUP(_xlfn.NUMBERVALUE($E87),Accounts!$A$4:$B$9,2,TRUE),0)))</f>
        <v/>
      </c>
      <c r="J87" s="27" t="str">
        <f>IF(AND('Budget Adjustment'!$I102="",'Budget Adjustment'!$J102=""),"",IF('Budget Adjustment'!$H102=J$5,('Budget Adjustment'!$I102-'Budget Adjustment'!$J102)*VLOOKUP(_xlfn.NUMBERVALUE($E87),Accounts!$A$4:$B$9,2,TRUE),IF('Budget Adjustment'!$H102=Dimensions!$E$5,('Budget Adjustment'!$I102-'Budget Adjustment'!$J102)/12*VLOOKUP(_xlfn.NUMBERVALUE($E87),Accounts!$A$4:$B$9,2,TRUE),0)))</f>
        <v/>
      </c>
      <c r="K87" s="27" t="str">
        <f>IF(AND('Budget Adjustment'!$I102="",'Budget Adjustment'!$J102=""),"",IF('Budget Adjustment'!$H102=K$5,('Budget Adjustment'!$I102-'Budget Adjustment'!$J102)*VLOOKUP(_xlfn.NUMBERVALUE($E87),Accounts!$A$4:$B$9,2,TRUE),IF('Budget Adjustment'!$H102=Dimensions!$E$5,('Budget Adjustment'!$I102-'Budget Adjustment'!$J102)/12*VLOOKUP(_xlfn.NUMBERVALUE($E87),Accounts!$A$4:$B$9,2,TRUE),0)))</f>
        <v/>
      </c>
      <c r="L87" s="27" t="str">
        <f>IF(AND('Budget Adjustment'!$I102="",'Budget Adjustment'!$J102=""),"",IF('Budget Adjustment'!$H102=L$5,('Budget Adjustment'!$I102-'Budget Adjustment'!$J102)*VLOOKUP(_xlfn.NUMBERVALUE($E87),Accounts!$A$4:$B$9,2,TRUE),IF('Budget Adjustment'!$H102=Dimensions!$E$5,('Budget Adjustment'!$I102-'Budget Adjustment'!$J102)/12*VLOOKUP(_xlfn.NUMBERVALUE($E87),Accounts!$A$4:$B$9,2,TRUE),0)))</f>
        <v/>
      </c>
      <c r="M87" s="27" t="str">
        <f>IF(AND('Budget Adjustment'!$I102="",'Budget Adjustment'!$J102=""),"",IF('Budget Adjustment'!$H102=M$5,('Budget Adjustment'!$I102-'Budget Adjustment'!$J102)*VLOOKUP(_xlfn.NUMBERVALUE($E87),Accounts!$A$4:$B$9,2,TRUE),IF('Budget Adjustment'!$H102=Dimensions!$E$5,('Budget Adjustment'!$I102-'Budget Adjustment'!$J102)/12*VLOOKUP(_xlfn.NUMBERVALUE($E87),Accounts!$A$4:$B$9,2,TRUE),0)))</f>
        <v/>
      </c>
      <c r="N87" s="27" t="str">
        <f>IF(AND('Budget Adjustment'!$I102="",'Budget Adjustment'!$J102=""),"",IF('Budget Adjustment'!$H102=N$5,('Budget Adjustment'!$I102-'Budget Adjustment'!$J102)*VLOOKUP(_xlfn.NUMBERVALUE($E87),Accounts!$A$4:$B$9,2,TRUE),IF('Budget Adjustment'!$H102=Dimensions!$E$5,('Budget Adjustment'!$I102-'Budget Adjustment'!$J102)/12*VLOOKUP(_xlfn.NUMBERVALUE($E87),Accounts!$A$4:$B$9,2,TRUE),0)))</f>
        <v/>
      </c>
      <c r="O87" s="27" t="str">
        <f>IF(AND('Budget Adjustment'!$I102="",'Budget Adjustment'!$J102=""),"",IF('Budget Adjustment'!$H102=O$5,('Budget Adjustment'!$I102-'Budget Adjustment'!$J102)*VLOOKUP(_xlfn.NUMBERVALUE($E87),Accounts!$A$4:$B$9,2,TRUE),IF('Budget Adjustment'!$H102=Dimensions!$E$5,('Budget Adjustment'!$I102-'Budget Adjustment'!$J102)/12*VLOOKUP(_xlfn.NUMBERVALUE($E87),Accounts!$A$4:$B$9,2,TRUE),0)))</f>
        <v/>
      </c>
      <c r="P87" s="27" t="str">
        <f>IF(AND('Budget Adjustment'!$I102="",'Budget Adjustment'!$J102=""),"",IF('Budget Adjustment'!$H102=P$5,('Budget Adjustment'!$I102-'Budget Adjustment'!$J102)*VLOOKUP(_xlfn.NUMBERVALUE($E87),Accounts!$A$4:$B$9,2,TRUE),IF('Budget Adjustment'!$H102=Dimensions!$E$5,('Budget Adjustment'!$I102-'Budget Adjustment'!$J102)/12*VLOOKUP(_xlfn.NUMBERVALUE($E87),Accounts!$A$4:$B$9,2,TRUE),0)))</f>
        <v/>
      </c>
      <c r="Q87" s="27" t="str">
        <f>IF(AND('Budget Adjustment'!$I102="",'Budget Adjustment'!$J102=""),"",IF('Budget Adjustment'!$H102=Q$5,('Budget Adjustment'!$I102-'Budget Adjustment'!$J102)*VLOOKUP(_xlfn.NUMBERVALUE($E87),Accounts!$A$4:$B$9,2,TRUE),IF('Budget Adjustment'!$H102=Dimensions!$E$5,('Budget Adjustment'!$I102-'Budget Adjustment'!$J102)/12*VLOOKUP(_xlfn.NUMBERVALUE($E87),Accounts!$A$4:$B$9,2,TRUE),0)))</f>
        <v/>
      </c>
      <c r="R87" s="27" t="str">
        <f>IF(AND('Budget Adjustment'!$I102="",'Budget Adjustment'!$J102=""),"",IF('Budget Adjustment'!$H102=R$5,('Budget Adjustment'!$I102-'Budget Adjustment'!$J102)*VLOOKUP(_xlfn.NUMBERVALUE($E87),Accounts!$A$4:$B$9,2,TRUE),IF('Budget Adjustment'!$H102=Dimensions!$E$5,('Budget Adjustment'!$I102-'Budget Adjustment'!$J102)/12*VLOOKUP(_xlfn.NUMBERVALUE($E87),Accounts!$A$4:$B$9,2,TRUE),0)))</f>
        <v/>
      </c>
      <c r="S87" s="27" t="str">
        <f>IF(AND('Budget Adjustment'!$I102="",'Budget Adjustment'!$J102=""),"",IF('Budget Adjustment'!$H102=S$5,('Budget Adjustment'!$I102-'Budget Adjustment'!$J102)*VLOOKUP(_xlfn.NUMBERVALUE($E87),Accounts!$A$4:$B$9,2,TRUE),IF('Budget Adjustment'!$H102=Dimensions!$E$5,('Budget Adjustment'!$I102-'Budget Adjustment'!$J102)/12*VLOOKUP(_xlfn.NUMBERVALUE($E87),Accounts!$A$4:$B$9,2,TRUE),0)))</f>
        <v/>
      </c>
      <c r="T87" s="27" t="str">
        <f>IF(AND('Budget Adjustment'!$I102="",'Budget Adjustment'!$J102=""),"",IF('Budget Adjustment'!$H102=T$5,('Budget Adjustment'!$I102-'Budget Adjustment'!$J102)*VLOOKUP(_xlfn.NUMBERVALUE($E87),Accounts!$A$4:$B$9,2,TRUE),IF('Budget Adjustment'!$H102=Dimensions!$E$5,('Budget Adjustment'!$I102-'Budget Adjustment'!$J102)/12*VLOOKUP(_xlfn.NUMBERVALUE($E87),Accounts!$A$4:$B$9,2,TRUE),0)))</f>
        <v/>
      </c>
    </row>
    <row r="88" spans="1:20" x14ac:dyDescent="0.35">
      <c r="A88" s="27" t="str">
        <f>IF('Budget Adjustment'!B103="","",CONCATENATE(Dimensions!F$2,LEFT('Budget Adjustment'!B103,2)))</f>
        <v/>
      </c>
      <c r="B88" s="27" t="str">
        <f>IF('Budget Adjustment'!C103="","",CONCATENATE(Dimensions!G$2,LEFT('Budget Adjustment'!C103,4)))</f>
        <v/>
      </c>
      <c r="C88" s="27" t="str">
        <f>IF('Budget Adjustment'!D103="","",CONCATENATE(Dimensions!H$2,LEFT('Budget Adjustment'!D103,5)))</f>
        <v/>
      </c>
      <c r="D88" s="27" t="str">
        <f>IF('Budget Adjustment'!E103="","",CONCATENATE(Dimensions!I$2,LEFT('Budget Adjustment'!E103,6)))</f>
        <v/>
      </c>
      <c r="E88" s="27" t="str">
        <f>IF('Budget Adjustment'!F103="","",LEFT('Budget Adjustment'!F103,5))</f>
        <v/>
      </c>
      <c r="F88" s="27" t="str">
        <f>IF('Budget Adjustment'!G103="","",CONCATENATE(Dimensions!K$2,LEFT('Budget Adjustment'!G103,3)))</f>
        <v/>
      </c>
      <c r="G88" s="27" t="str">
        <f>IF('Budget Adjustment'!B103="","","Upload Line Item")</f>
        <v/>
      </c>
      <c r="H88" s="27" t="str">
        <f>IF('Budget Adjustment'!B103="","",CONCATENATE('Budget Adjustment'!$C$5," (",'Budget Adjustment'!$I$5,"): ",'Budget Adjustment'!K103))</f>
        <v/>
      </c>
      <c r="I88" s="27" t="str">
        <f>IF(AND('Budget Adjustment'!$I103="",'Budget Adjustment'!$J103=""),"",IF('Budget Adjustment'!$H103=I$5,('Budget Adjustment'!$I103-'Budget Adjustment'!$J103)*VLOOKUP(_xlfn.NUMBERVALUE($E88),Accounts!$A$4:$B$9,2,TRUE),IF('Budget Adjustment'!$H103=Dimensions!$E$5,('Budget Adjustment'!$I103-'Budget Adjustment'!$J103)/12*VLOOKUP(_xlfn.NUMBERVALUE($E88),Accounts!$A$4:$B$9,2,TRUE),0)))</f>
        <v/>
      </c>
      <c r="J88" s="27" t="str">
        <f>IF(AND('Budget Adjustment'!$I103="",'Budget Adjustment'!$J103=""),"",IF('Budget Adjustment'!$H103=J$5,('Budget Adjustment'!$I103-'Budget Adjustment'!$J103)*VLOOKUP(_xlfn.NUMBERVALUE($E88),Accounts!$A$4:$B$9,2,TRUE),IF('Budget Adjustment'!$H103=Dimensions!$E$5,('Budget Adjustment'!$I103-'Budget Adjustment'!$J103)/12*VLOOKUP(_xlfn.NUMBERVALUE($E88),Accounts!$A$4:$B$9,2,TRUE),0)))</f>
        <v/>
      </c>
      <c r="K88" s="27" t="str">
        <f>IF(AND('Budget Adjustment'!$I103="",'Budget Adjustment'!$J103=""),"",IF('Budget Adjustment'!$H103=K$5,('Budget Adjustment'!$I103-'Budget Adjustment'!$J103)*VLOOKUP(_xlfn.NUMBERVALUE($E88),Accounts!$A$4:$B$9,2,TRUE),IF('Budget Adjustment'!$H103=Dimensions!$E$5,('Budget Adjustment'!$I103-'Budget Adjustment'!$J103)/12*VLOOKUP(_xlfn.NUMBERVALUE($E88),Accounts!$A$4:$B$9,2,TRUE),0)))</f>
        <v/>
      </c>
      <c r="L88" s="27" t="str">
        <f>IF(AND('Budget Adjustment'!$I103="",'Budget Adjustment'!$J103=""),"",IF('Budget Adjustment'!$H103=L$5,('Budget Adjustment'!$I103-'Budget Adjustment'!$J103)*VLOOKUP(_xlfn.NUMBERVALUE($E88),Accounts!$A$4:$B$9,2,TRUE),IF('Budget Adjustment'!$H103=Dimensions!$E$5,('Budget Adjustment'!$I103-'Budget Adjustment'!$J103)/12*VLOOKUP(_xlfn.NUMBERVALUE($E88),Accounts!$A$4:$B$9,2,TRUE),0)))</f>
        <v/>
      </c>
      <c r="M88" s="27" t="str">
        <f>IF(AND('Budget Adjustment'!$I103="",'Budget Adjustment'!$J103=""),"",IF('Budget Adjustment'!$H103=M$5,('Budget Adjustment'!$I103-'Budget Adjustment'!$J103)*VLOOKUP(_xlfn.NUMBERVALUE($E88),Accounts!$A$4:$B$9,2,TRUE),IF('Budget Adjustment'!$H103=Dimensions!$E$5,('Budget Adjustment'!$I103-'Budget Adjustment'!$J103)/12*VLOOKUP(_xlfn.NUMBERVALUE($E88),Accounts!$A$4:$B$9,2,TRUE),0)))</f>
        <v/>
      </c>
      <c r="N88" s="27" t="str">
        <f>IF(AND('Budget Adjustment'!$I103="",'Budget Adjustment'!$J103=""),"",IF('Budget Adjustment'!$H103=N$5,('Budget Adjustment'!$I103-'Budget Adjustment'!$J103)*VLOOKUP(_xlfn.NUMBERVALUE($E88),Accounts!$A$4:$B$9,2,TRUE),IF('Budget Adjustment'!$H103=Dimensions!$E$5,('Budget Adjustment'!$I103-'Budget Adjustment'!$J103)/12*VLOOKUP(_xlfn.NUMBERVALUE($E88),Accounts!$A$4:$B$9,2,TRUE),0)))</f>
        <v/>
      </c>
      <c r="O88" s="27" t="str">
        <f>IF(AND('Budget Adjustment'!$I103="",'Budget Adjustment'!$J103=""),"",IF('Budget Adjustment'!$H103=O$5,('Budget Adjustment'!$I103-'Budget Adjustment'!$J103)*VLOOKUP(_xlfn.NUMBERVALUE($E88),Accounts!$A$4:$B$9,2,TRUE),IF('Budget Adjustment'!$H103=Dimensions!$E$5,('Budget Adjustment'!$I103-'Budget Adjustment'!$J103)/12*VLOOKUP(_xlfn.NUMBERVALUE($E88),Accounts!$A$4:$B$9,2,TRUE),0)))</f>
        <v/>
      </c>
      <c r="P88" s="27" t="str">
        <f>IF(AND('Budget Adjustment'!$I103="",'Budget Adjustment'!$J103=""),"",IF('Budget Adjustment'!$H103=P$5,('Budget Adjustment'!$I103-'Budget Adjustment'!$J103)*VLOOKUP(_xlfn.NUMBERVALUE($E88),Accounts!$A$4:$B$9,2,TRUE),IF('Budget Adjustment'!$H103=Dimensions!$E$5,('Budget Adjustment'!$I103-'Budget Adjustment'!$J103)/12*VLOOKUP(_xlfn.NUMBERVALUE($E88),Accounts!$A$4:$B$9,2,TRUE),0)))</f>
        <v/>
      </c>
      <c r="Q88" s="27" t="str">
        <f>IF(AND('Budget Adjustment'!$I103="",'Budget Adjustment'!$J103=""),"",IF('Budget Adjustment'!$H103=Q$5,('Budget Adjustment'!$I103-'Budget Adjustment'!$J103)*VLOOKUP(_xlfn.NUMBERVALUE($E88),Accounts!$A$4:$B$9,2,TRUE),IF('Budget Adjustment'!$H103=Dimensions!$E$5,('Budget Adjustment'!$I103-'Budget Adjustment'!$J103)/12*VLOOKUP(_xlfn.NUMBERVALUE($E88),Accounts!$A$4:$B$9,2,TRUE),0)))</f>
        <v/>
      </c>
      <c r="R88" s="27" t="str">
        <f>IF(AND('Budget Adjustment'!$I103="",'Budget Adjustment'!$J103=""),"",IF('Budget Adjustment'!$H103=R$5,('Budget Adjustment'!$I103-'Budget Adjustment'!$J103)*VLOOKUP(_xlfn.NUMBERVALUE($E88),Accounts!$A$4:$B$9,2,TRUE),IF('Budget Adjustment'!$H103=Dimensions!$E$5,('Budget Adjustment'!$I103-'Budget Adjustment'!$J103)/12*VLOOKUP(_xlfn.NUMBERVALUE($E88),Accounts!$A$4:$B$9,2,TRUE),0)))</f>
        <v/>
      </c>
      <c r="S88" s="27" t="str">
        <f>IF(AND('Budget Adjustment'!$I103="",'Budget Adjustment'!$J103=""),"",IF('Budget Adjustment'!$H103=S$5,('Budget Adjustment'!$I103-'Budget Adjustment'!$J103)*VLOOKUP(_xlfn.NUMBERVALUE($E88),Accounts!$A$4:$B$9,2,TRUE),IF('Budget Adjustment'!$H103=Dimensions!$E$5,('Budget Adjustment'!$I103-'Budget Adjustment'!$J103)/12*VLOOKUP(_xlfn.NUMBERVALUE($E88),Accounts!$A$4:$B$9,2,TRUE),0)))</f>
        <v/>
      </c>
      <c r="T88" s="27" t="str">
        <f>IF(AND('Budget Adjustment'!$I103="",'Budget Adjustment'!$J103=""),"",IF('Budget Adjustment'!$H103=T$5,('Budget Adjustment'!$I103-'Budget Adjustment'!$J103)*VLOOKUP(_xlfn.NUMBERVALUE($E88),Accounts!$A$4:$B$9,2,TRUE),IF('Budget Adjustment'!$H103=Dimensions!$E$5,('Budget Adjustment'!$I103-'Budget Adjustment'!$J103)/12*VLOOKUP(_xlfn.NUMBERVALUE($E88),Accounts!$A$4:$B$9,2,TRUE),0)))</f>
        <v/>
      </c>
    </row>
    <row r="89" spans="1:20" x14ac:dyDescent="0.35">
      <c r="A89" s="27" t="str">
        <f>IF('Budget Adjustment'!B104="","",CONCATENATE(Dimensions!F$2,LEFT('Budget Adjustment'!B104,2)))</f>
        <v/>
      </c>
      <c r="B89" s="27" t="str">
        <f>IF('Budget Adjustment'!C104="","",CONCATENATE(Dimensions!G$2,LEFT('Budget Adjustment'!C104,4)))</f>
        <v/>
      </c>
      <c r="C89" s="27" t="str">
        <f>IF('Budget Adjustment'!D104="","",CONCATENATE(Dimensions!H$2,LEFT('Budget Adjustment'!D104,5)))</f>
        <v/>
      </c>
      <c r="D89" s="27" t="str">
        <f>IF('Budget Adjustment'!E104="","",CONCATENATE(Dimensions!I$2,LEFT('Budget Adjustment'!E104,6)))</f>
        <v/>
      </c>
      <c r="E89" s="27" t="str">
        <f>IF('Budget Adjustment'!F104="","",LEFT('Budget Adjustment'!F104,5))</f>
        <v/>
      </c>
      <c r="F89" s="27" t="str">
        <f>IF('Budget Adjustment'!G104="","",CONCATENATE(Dimensions!K$2,LEFT('Budget Adjustment'!G104,3)))</f>
        <v/>
      </c>
      <c r="G89" s="27" t="str">
        <f>IF('Budget Adjustment'!B104="","","Upload Line Item")</f>
        <v/>
      </c>
      <c r="H89" s="27" t="str">
        <f>IF('Budget Adjustment'!B104="","",CONCATENATE('Budget Adjustment'!$C$5," (",'Budget Adjustment'!$I$5,"): ",'Budget Adjustment'!K104))</f>
        <v/>
      </c>
      <c r="I89" s="27" t="str">
        <f>IF(AND('Budget Adjustment'!$I104="",'Budget Adjustment'!$J104=""),"",IF('Budget Adjustment'!$H104=I$5,('Budget Adjustment'!$I104-'Budget Adjustment'!$J104)*VLOOKUP(_xlfn.NUMBERVALUE($E89),Accounts!$A$4:$B$9,2,TRUE),IF('Budget Adjustment'!$H104=Dimensions!$E$5,('Budget Adjustment'!$I104-'Budget Adjustment'!$J104)/12*VLOOKUP(_xlfn.NUMBERVALUE($E89),Accounts!$A$4:$B$9,2,TRUE),0)))</f>
        <v/>
      </c>
      <c r="J89" s="27" t="str">
        <f>IF(AND('Budget Adjustment'!$I104="",'Budget Adjustment'!$J104=""),"",IF('Budget Adjustment'!$H104=J$5,('Budget Adjustment'!$I104-'Budget Adjustment'!$J104)*VLOOKUP(_xlfn.NUMBERVALUE($E89),Accounts!$A$4:$B$9,2,TRUE),IF('Budget Adjustment'!$H104=Dimensions!$E$5,('Budget Adjustment'!$I104-'Budget Adjustment'!$J104)/12*VLOOKUP(_xlfn.NUMBERVALUE($E89),Accounts!$A$4:$B$9,2,TRUE),0)))</f>
        <v/>
      </c>
      <c r="K89" s="27" t="str">
        <f>IF(AND('Budget Adjustment'!$I104="",'Budget Adjustment'!$J104=""),"",IF('Budget Adjustment'!$H104=K$5,('Budget Adjustment'!$I104-'Budget Adjustment'!$J104)*VLOOKUP(_xlfn.NUMBERVALUE($E89),Accounts!$A$4:$B$9,2,TRUE),IF('Budget Adjustment'!$H104=Dimensions!$E$5,('Budget Adjustment'!$I104-'Budget Adjustment'!$J104)/12*VLOOKUP(_xlfn.NUMBERVALUE($E89),Accounts!$A$4:$B$9,2,TRUE),0)))</f>
        <v/>
      </c>
      <c r="L89" s="27" t="str">
        <f>IF(AND('Budget Adjustment'!$I104="",'Budget Adjustment'!$J104=""),"",IF('Budget Adjustment'!$H104=L$5,('Budget Adjustment'!$I104-'Budget Adjustment'!$J104)*VLOOKUP(_xlfn.NUMBERVALUE($E89),Accounts!$A$4:$B$9,2,TRUE),IF('Budget Adjustment'!$H104=Dimensions!$E$5,('Budget Adjustment'!$I104-'Budget Adjustment'!$J104)/12*VLOOKUP(_xlfn.NUMBERVALUE($E89),Accounts!$A$4:$B$9,2,TRUE),0)))</f>
        <v/>
      </c>
      <c r="M89" s="27" t="str">
        <f>IF(AND('Budget Adjustment'!$I104="",'Budget Adjustment'!$J104=""),"",IF('Budget Adjustment'!$H104=M$5,('Budget Adjustment'!$I104-'Budget Adjustment'!$J104)*VLOOKUP(_xlfn.NUMBERVALUE($E89),Accounts!$A$4:$B$9,2,TRUE),IF('Budget Adjustment'!$H104=Dimensions!$E$5,('Budget Adjustment'!$I104-'Budget Adjustment'!$J104)/12*VLOOKUP(_xlfn.NUMBERVALUE($E89),Accounts!$A$4:$B$9,2,TRUE),0)))</f>
        <v/>
      </c>
      <c r="N89" s="27" t="str">
        <f>IF(AND('Budget Adjustment'!$I104="",'Budget Adjustment'!$J104=""),"",IF('Budget Adjustment'!$H104=N$5,('Budget Adjustment'!$I104-'Budget Adjustment'!$J104)*VLOOKUP(_xlfn.NUMBERVALUE($E89),Accounts!$A$4:$B$9,2,TRUE),IF('Budget Adjustment'!$H104=Dimensions!$E$5,('Budget Adjustment'!$I104-'Budget Adjustment'!$J104)/12*VLOOKUP(_xlfn.NUMBERVALUE($E89),Accounts!$A$4:$B$9,2,TRUE),0)))</f>
        <v/>
      </c>
      <c r="O89" s="27" t="str">
        <f>IF(AND('Budget Adjustment'!$I104="",'Budget Adjustment'!$J104=""),"",IF('Budget Adjustment'!$H104=O$5,('Budget Adjustment'!$I104-'Budget Adjustment'!$J104)*VLOOKUP(_xlfn.NUMBERVALUE($E89),Accounts!$A$4:$B$9,2,TRUE),IF('Budget Adjustment'!$H104=Dimensions!$E$5,('Budget Adjustment'!$I104-'Budget Adjustment'!$J104)/12*VLOOKUP(_xlfn.NUMBERVALUE($E89),Accounts!$A$4:$B$9,2,TRUE),0)))</f>
        <v/>
      </c>
      <c r="P89" s="27" t="str">
        <f>IF(AND('Budget Adjustment'!$I104="",'Budget Adjustment'!$J104=""),"",IF('Budget Adjustment'!$H104=P$5,('Budget Adjustment'!$I104-'Budget Adjustment'!$J104)*VLOOKUP(_xlfn.NUMBERVALUE($E89),Accounts!$A$4:$B$9,2,TRUE),IF('Budget Adjustment'!$H104=Dimensions!$E$5,('Budget Adjustment'!$I104-'Budget Adjustment'!$J104)/12*VLOOKUP(_xlfn.NUMBERVALUE($E89),Accounts!$A$4:$B$9,2,TRUE),0)))</f>
        <v/>
      </c>
      <c r="Q89" s="27" t="str">
        <f>IF(AND('Budget Adjustment'!$I104="",'Budget Adjustment'!$J104=""),"",IF('Budget Adjustment'!$H104=Q$5,('Budget Adjustment'!$I104-'Budget Adjustment'!$J104)*VLOOKUP(_xlfn.NUMBERVALUE($E89),Accounts!$A$4:$B$9,2,TRUE),IF('Budget Adjustment'!$H104=Dimensions!$E$5,('Budget Adjustment'!$I104-'Budget Adjustment'!$J104)/12*VLOOKUP(_xlfn.NUMBERVALUE($E89),Accounts!$A$4:$B$9,2,TRUE),0)))</f>
        <v/>
      </c>
      <c r="R89" s="27" t="str">
        <f>IF(AND('Budget Adjustment'!$I104="",'Budget Adjustment'!$J104=""),"",IF('Budget Adjustment'!$H104=R$5,('Budget Adjustment'!$I104-'Budget Adjustment'!$J104)*VLOOKUP(_xlfn.NUMBERVALUE($E89),Accounts!$A$4:$B$9,2,TRUE),IF('Budget Adjustment'!$H104=Dimensions!$E$5,('Budget Adjustment'!$I104-'Budget Adjustment'!$J104)/12*VLOOKUP(_xlfn.NUMBERVALUE($E89),Accounts!$A$4:$B$9,2,TRUE),0)))</f>
        <v/>
      </c>
      <c r="S89" s="27" t="str">
        <f>IF(AND('Budget Adjustment'!$I104="",'Budget Adjustment'!$J104=""),"",IF('Budget Adjustment'!$H104=S$5,('Budget Adjustment'!$I104-'Budget Adjustment'!$J104)*VLOOKUP(_xlfn.NUMBERVALUE($E89),Accounts!$A$4:$B$9,2,TRUE),IF('Budget Adjustment'!$H104=Dimensions!$E$5,('Budget Adjustment'!$I104-'Budget Adjustment'!$J104)/12*VLOOKUP(_xlfn.NUMBERVALUE($E89),Accounts!$A$4:$B$9,2,TRUE),0)))</f>
        <v/>
      </c>
      <c r="T89" s="27" t="str">
        <f>IF(AND('Budget Adjustment'!$I104="",'Budget Adjustment'!$J104=""),"",IF('Budget Adjustment'!$H104=T$5,('Budget Adjustment'!$I104-'Budget Adjustment'!$J104)*VLOOKUP(_xlfn.NUMBERVALUE($E89),Accounts!$A$4:$B$9,2,TRUE),IF('Budget Adjustment'!$H104=Dimensions!$E$5,('Budget Adjustment'!$I104-'Budget Adjustment'!$J104)/12*VLOOKUP(_xlfn.NUMBERVALUE($E89),Accounts!$A$4:$B$9,2,TRUE),0)))</f>
        <v/>
      </c>
    </row>
    <row r="90" spans="1:20" x14ac:dyDescent="0.35">
      <c r="A90" s="27" t="str">
        <f>IF('Budget Adjustment'!B105="","",CONCATENATE(Dimensions!F$2,LEFT('Budget Adjustment'!B105,2)))</f>
        <v/>
      </c>
      <c r="B90" s="27" t="str">
        <f>IF('Budget Adjustment'!C105="","",CONCATENATE(Dimensions!G$2,LEFT('Budget Adjustment'!C105,4)))</f>
        <v/>
      </c>
      <c r="C90" s="27" t="str">
        <f>IF('Budget Adjustment'!D105="","",CONCATENATE(Dimensions!H$2,LEFT('Budget Adjustment'!D105,5)))</f>
        <v/>
      </c>
      <c r="D90" s="27" t="str">
        <f>IF('Budget Adjustment'!E105="","",CONCATENATE(Dimensions!I$2,LEFT('Budget Adjustment'!E105,6)))</f>
        <v/>
      </c>
      <c r="E90" s="27" t="str">
        <f>IF('Budget Adjustment'!F105="","",LEFT('Budget Adjustment'!F105,5))</f>
        <v/>
      </c>
      <c r="F90" s="27" t="str">
        <f>IF('Budget Adjustment'!G105="","",CONCATENATE(Dimensions!K$2,LEFT('Budget Adjustment'!G105,3)))</f>
        <v/>
      </c>
      <c r="G90" s="27" t="str">
        <f>IF('Budget Adjustment'!B105="","","Upload Line Item")</f>
        <v/>
      </c>
      <c r="H90" s="27" t="str">
        <f>IF('Budget Adjustment'!B105="","",CONCATENATE('Budget Adjustment'!$C$5," (",'Budget Adjustment'!$I$5,"): ",'Budget Adjustment'!K105))</f>
        <v/>
      </c>
      <c r="I90" s="27" t="str">
        <f>IF(AND('Budget Adjustment'!$I105="",'Budget Adjustment'!$J105=""),"",IF('Budget Adjustment'!$H105=I$5,('Budget Adjustment'!$I105-'Budget Adjustment'!$J105)*VLOOKUP(_xlfn.NUMBERVALUE($E90),Accounts!$A$4:$B$9,2,TRUE),IF('Budget Adjustment'!$H105=Dimensions!$E$5,('Budget Adjustment'!$I105-'Budget Adjustment'!$J105)/12*VLOOKUP(_xlfn.NUMBERVALUE($E90),Accounts!$A$4:$B$9,2,TRUE),0)))</f>
        <v/>
      </c>
      <c r="J90" s="27" t="str">
        <f>IF(AND('Budget Adjustment'!$I105="",'Budget Adjustment'!$J105=""),"",IF('Budget Adjustment'!$H105=J$5,('Budget Adjustment'!$I105-'Budget Adjustment'!$J105)*VLOOKUP(_xlfn.NUMBERVALUE($E90),Accounts!$A$4:$B$9,2,TRUE),IF('Budget Adjustment'!$H105=Dimensions!$E$5,('Budget Adjustment'!$I105-'Budget Adjustment'!$J105)/12*VLOOKUP(_xlfn.NUMBERVALUE($E90),Accounts!$A$4:$B$9,2,TRUE),0)))</f>
        <v/>
      </c>
      <c r="K90" s="27" t="str">
        <f>IF(AND('Budget Adjustment'!$I105="",'Budget Adjustment'!$J105=""),"",IF('Budget Adjustment'!$H105=K$5,('Budget Adjustment'!$I105-'Budget Adjustment'!$J105)*VLOOKUP(_xlfn.NUMBERVALUE($E90),Accounts!$A$4:$B$9,2,TRUE),IF('Budget Adjustment'!$H105=Dimensions!$E$5,('Budget Adjustment'!$I105-'Budget Adjustment'!$J105)/12*VLOOKUP(_xlfn.NUMBERVALUE($E90),Accounts!$A$4:$B$9,2,TRUE),0)))</f>
        <v/>
      </c>
      <c r="L90" s="27" t="str">
        <f>IF(AND('Budget Adjustment'!$I105="",'Budget Adjustment'!$J105=""),"",IF('Budget Adjustment'!$H105=L$5,('Budget Adjustment'!$I105-'Budget Adjustment'!$J105)*VLOOKUP(_xlfn.NUMBERVALUE($E90),Accounts!$A$4:$B$9,2,TRUE),IF('Budget Adjustment'!$H105=Dimensions!$E$5,('Budget Adjustment'!$I105-'Budget Adjustment'!$J105)/12*VLOOKUP(_xlfn.NUMBERVALUE($E90),Accounts!$A$4:$B$9,2,TRUE),0)))</f>
        <v/>
      </c>
      <c r="M90" s="27" t="str">
        <f>IF(AND('Budget Adjustment'!$I105="",'Budget Adjustment'!$J105=""),"",IF('Budget Adjustment'!$H105=M$5,('Budget Adjustment'!$I105-'Budget Adjustment'!$J105)*VLOOKUP(_xlfn.NUMBERVALUE($E90),Accounts!$A$4:$B$9,2,TRUE),IF('Budget Adjustment'!$H105=Dimensions!$E$5,('Budget Adjustment'!$I105-'Budget Adjustment'!$J105)/12*VLOOKUP(_xlfn.NUMBERVALUE($E90),Accounts!$A$4:$B$9,2,TRUE),0)))</f>
        <v/>
      </c>
      <c r="N90" s="27" t="str">
        <f>IF(AND('Budget Adjustment'!$I105="",'Budget Adjustment'!$J105=""),"",IF('Budget Adjustment'!$H105=N$5,('Budget Adjustment'!$I105-'Budget Adjustment'!$J105)*VLOOKUP(_xlfn.NUMBERVALUE($E90),Accounts!$A$4:$B$9,2,TRUE),IF('Budget Adjustment'!$H105=Dimensions!$E$5,('Budget Adjustment'!$I105-'Budget Adjustment'!$J105)/12*VLOOKUP(_xlfn.NUMBERVALUE($E90),Accounts!$A$4:$B$9,2,TRUE),0)))</f>
        <v/>
      </c>
      <c r="O90" s="27" t="str">
        <f>IF(AND('Budget Adjustment'!$I105="",'Budget Adjustment'!$J105=""),"",IF('Budget Adjustment'!$H105=O$5,('Budget Adjustment'!$I105-'Budget Adjustment'!$J105)*VLOOKUP(_xlfn.NUMBERVALUE($E90),Accounts!$A$4:$B$9,2,TRUE),IF('Budget Adjustment'!$H105=Dimensions!$E$5,('Budget Adjustment'!$I105-'Budget Adjustment'!$J105)/12*VLOOKUP(_xlfn.NUMBERVALUE($E90),Accounts!$A$4:$B$9,2,TRUE),0)))</f>
        <v/>
      </c>
      <c r="P90" s="27" t="str">
        <f>IF(AND('Budget Adjustment'!$I105="",'Budget Adjustment'!$J105=""),"",IF('Budget Adjustment'!$H105=P$5,('Budget Adjustment'!$I105-'Budget Adjustment'!$J105)*VLOOKUP(_xlfn.NUMBERVALUE($E90),Accounts!$A$4:$B$9,2,TRUE),IF('Budget Adjustment'!$H105=Dimensions!$E$5,('Budget Adjustment'!$I105-'Budget Adjustment'!$J105)/12*VLOOKUP(_xlfn.NUMBERVALUE($E90),Accounts!$A$4:$B$9,2,TRUE),0)))</f>
        <v/>
      </c>
      <c r="Q90" s="27" t="str">
        <f>IF(AND('Budget Adjustment'!$I105="",'Budget Adjustment'!$J105=""),"",IF('Budget Adjustment'!$H105=Q$5,('Budget Adjustment'!$I105-'Budget Adjustment'!$J105)*VLOOKUP(_xlfn.NUMBERVALUE($E90),Accounts!$A$4:$B$9,2,TRUE),IF('Budget Adjustment'!$H105=Dimensions!$E$5,('Budget Adjustment'!$I105-'Budget Adjustment'!$J105)/12*VLOOKUP(_xlfn.NUMBERVALUE($E90),Accounts!$A$4:$B$9,2,TRUE),0)))</f>
        <v/>
      </c>
      <c r="R90" s="27" t="str">
        <f>IF(AND('Budget Adjustment'!$I105="",'Budget Adjustment'!$J105=""),"",IF('Budget Adjustment'!$H105=R$5,('Budget Adjustment'!$I105-'Budget Adjustment'!$J105)*VLOOKUP(_xlfn.NUMBERVALUE($E90),Accounts!$A$4:$B$9,2,TRUE),IF('Budget Adjustment'!$H105=Dimensions!$E$5,('Budget Adjustment'!$I105-'Budget Adjustment'!$J105)/12*VLOOKUP(_xlfn.NUMBERVALUE($E90),Accounts!$A$4:$B$9,2,TRUE),0)))</f>
        <v/>
      </c>
      <c r="S90" s="27" t="str">
        <f>IF(AND('Budget Adjustment'!$I105="",'Budget Adjustment'!$J105=""),"",IF('Budget Adjustment'!$H105=S$5,('Budget Adjustment'!$I105-'Budget Adjustment'!$J105)*VLOOKUP(_xlfn.NUMBERVALUE($E90),Accounts!$A$4:$B$9,2,TRUE),IF('Budget Adjustment'!$H105=Dimensions!$E$5,('Budget Adjustment'!$I105-'Budget Adjustment'!$J105)/12*VLOOKUP(_xlfn.NUMBERVALUE($E90),Accounts!$A$4:$B$9,2,TRUE),0)))</f>
        <v/>
      </c>
      <c r="T90" s="27" t="str">
        <f>IF(AND('Budget Adjustment'!$I105="",'Budget Adjustment'!$J105=""),"",IF('Budget Adjustment'!$H105=T$5,('Budget Adjustment'!$I105-'Budget Adjustment'!$J105)*VLOOKUP(_xlfn.NUMBERVALUE($E90),Accounts!$A$4:$B$9,2,TRUE),IF('Budget Adjustment'!$H105=Dimensions!$E$5,('Budget Adjustment'!$I105-'Budget Adjustment'!$J105)/12*VLOOKUP(_xlfn.NUMBERVALUE($E90),Accounts!$A$4:$B$9,2,TRUE),0)))</f>
        <v/>
      </c>
    </row>
    <row r="91" spans="1:20" x14ac:dyDescent="0.35">
      <c r="A91" s="27" t="str">
        <f>IF('Budget Adjustment'!B106="","",CONCATENATE(Dimensions!F$2,LEFT('Budget Adjustment'!B106,2)))</f>
        <v/>
      </c>
      <c r="B91" s="27" t="str">
        <f>IF('Budget Adjustment'!C106="","",CONCATENATE(Dimensions!G$2,LEFT('Budget Adjustment'!C106,4)))</f>
        <v/>
      </c>
      <c r="C91" s="27" t="str">
        <f>IF('Budget Adjustment'!D106="","",CONCATENATE(Dimensions!H$2,LEFT('Budget Adjustment'!D106,5)))</f>
        <v/>
      </c>
      <c r="D91" s="27" t="str">
        <f>IF('Budget Adjustment'!E106="","",CONCATENATE(Dimensions!I$2,LEFT('Budget Adjustment'!E106,6)))</f>
        <v/>
      </c>
      <c r="E91" s="27" t="str">
        <f>IF('Budget Adjustment'!F106="","",LEFT('Budget Adjustment'!F106,5))</f>
        <v/>
      </c>
      <c r="F91" s="27" t="str">
        <f>IF('Budget Adjustment'!G106="","",CONCATENATE(Dimensions!K$2,LEFT('Budget Adjustment'!G106,3)))</f>
        <v/>
      </c>
      <c r="G91" s="27" t="str">
        <f>IF('Budget Adjustment'!B106="","","Upload Line Item")</f>
        <v/>
      </c>
      <c r="H91" s="27" t="str">
        <f>IF('Budget Adjustment'!B106="","",CONCATENATE('Budget Adjustment'!$C$5," (",'Budget Adjustment'!$I$5,"): ",'Budget Adjustment'!K106))</f>
        <v/>
      </c>
      <c r="I91" s="27" t="str">
        <f>IF(AND('Budget Adjustment'!$I106="",'Budget Adjustment'!$J106=""),"",IF('Budget Adjustment'!$H106=I$5,('Budget Adjustment'!$I106-'Budget Adjustment'!$J106)*VLOOKUP(_xlfn.NUMBERVALUE($E91),Accounts!$A$4:$B$9,2,TRUE),IF('Budget Adjustment'!$H106=Dimensions!$E$5,('Budget Adjustment'!$I106-'Budget Adjustment'!$J106)/12*VLOOKUP(_xlfn.NUMBERVALUE($E91),Accounts!$A$4:$B$9,2,TRUE),0)))</f>
        <v/>
      </c>
      <c r="J91" s="27" t="str">
        <f>IF(AND('Budget Adjustment'!$I106="",'Budget Adjustment'!$J106=""),"",IF('Budget Adjustment'!$H106=J$5,('Budget Adjustment'!$I106-'Budget Adjustment'!$J106)*VLOOKUP(_xlfn.NUMBERVALUE($E91),Accounts!$A$4:$B$9,2,TRUE),IF('Budget Adjustment'!$H106=Dimensions!$E$5,('Budget Adjustment'!$I106-'Budget Adjustment'!$J106)/12*VLOOKUP(_xlfn.NUMBERVALUE($E91),Accounts!$A$4:$B$9,2,TRUE),0)))</f>
        <v/>
      </c>
      <c r="K91" s="27" t="str">
        <f>IF(AND('Budget Adjustment'!$I106="",'Budget Adjustment'!$J106=""),"",IF('Budget Adjustment'!$H106=K$5,('Budget Adjustment'!$I106-'Budget Adjustment'!$J106)*VLOOKUP(_xlfn.NUMBERVALUE($E91),Accounts!$A$4:$B$9,2,TRUE),IF('Budget Adjustment'!$H106=Dimensions!$E$5,('Budget Adjustment'!$I106-'Budget Adjustment'!$J106)/12*VLOOKUP(_xlfn.NUMBERVALUE($E91),Accounts!$A$4:$B$9,2,TRUE),0)))</f>
        <v/>
      </c>
      <c r="L91" s="27" t="str">
        <f>IF(AND('Budget Adjustment'!$I106="",'Budget Adjustment'!$J106=""),"",IF('Budget Adjustment'!$H106=L$5,('Budget Adjustment'!$I106-'Budget Adjustment'!$J106)*VLOOKUP(_xlfn.NUMBERVALUE($E91),Accounts!$A$4:$B$9,2,TRUE),IF('Budget Adjustment'!$H106=Dimensions!$E$5,('Budget Adjustment'!$I106-'Budget Adjustment'!$J106)/12*VLOOKUP(_xlfn.NUMBERVALUE($E91),Accounts!$A$4:$B$9,2,TRUE),0)))</f>
        <v/>
      </c>
      <c r="M91" s="27" t="str">
        <f>IF(AND('Budget Adjustment'!$I106="",'Budget Adjustment'!$J106=""),"",IF('Budget Adjustment'!$H106=M$5,('Budget Adjustment'!$I106-'Budget Adjustment'!$J106)*VLOOKUP(_xlfn.NUMBERVALUE($E91),Accounts!$A$4:$B$9,2,TRUE),IF('Budget Adjustment'!$H106=Dimensions!$E$5,('Budget Adjustment'!$I106-'Budget Adjustment'!$J106)/12*VLOOKUP(_xlfn.NUMBERVALUE($E91),Accounts!$A$4:$B$9,2,TRUE),0)))</f>
        <v/>
      </c>
      <c r="N91" s="27" t="str">
        <f>IF(AND('Budget Adjustment'!$I106="",'Budget Adjustment'!$J106=""),"",IF('Budget Adjustment'!$H106=N$5,('Budget Adjustment'!$I106-'Budget Adjustment'!$J106)*VLOOKUP(_xlfn.NUMBERVALUE($E91),Accounts!$A$4:$B$9,2,TRUE),IF('Budget Adjustment'!$H106=Dimensions!$E$5,('Budget Adjustment'!$I106-'Budget Adjustment'!$J106)/12*VLOOKUP(_xlfn.NUMBERVALUE($E91),Accounts!$A$4:$B$9,2,TRUE),0)))</f>
        <v/>
      </c>
      <c r="O91" s="27" t="str">
        <f>IF(AND('Budget Adjustment'!$I106="",'Budget Adjustment'!$J106=""),"",IF('Budget Adjustment'!$H106=O$5,('Budget Adjustment'!$I106-'Budget Adjustment'!$J106)*VLOOKUP(_xlfn.NUMBERVALUE($E91),Accounts!$A$4:$B$9,2,TRUE),IF('Budget Adjustment'!$H106=Dimensions!$E$5,('Budget Adjustment'!$I106-'Budget Adjustment'!$J106)/12*VLOOKUP(_xlfn.NUMBERVALUE($E91),Accounts!$A$4:$B$9,2,TRUE),0)))</f>
        <v/>
      </c>
      <c r="P91" s="27" t="str">
        <f>IF(AND('Budget Adjustment'!$I106="",'Budget Adjustment'!$J106=""),"",IF('Budget Adjustment'!$H106=P$5,('Budget Adjustment'!$I106-'Budget Adjustment'!$J106)*VLOOKUP(_xlfn.NUMBERVALUE($E91),Accounts!$A$4:$B$9,2,TRUE),IF('Budget Adjustment'!$H106=Dimensions!$E$5,('Budget Adjustment'!$I106-'Budget Adjustment'!$J106)/12*VLOOKUP(_xlfn.NUMBERVALUE($E91),Accounts!$A$4:$B$9,2,TRUE),0)))</f>
        <v/>
      </c>
      <c r="Q91" s="27" t="str">
        <f>IF(AND('Budget Adjustment'!$I106="",'Budget Adjustment'!$J106=""),"",IF('Budget Adjustment'!$H106=Q$5,('Budget Adjustment'!$I106-'Budget Adjustment'!$J106)*VLOOKUP(_xlfn.NUMBERVALUE($E91),Accounts!$A$4:$B$9,2,TRUE),IF('Budget Adjustment'!$H106=Dimensions!$E$5,('Budget Adjustment'!$I106-'Budget Adjustment'!$J106)/12*VLOOKUP(_xlfn.NUMBERVALUE($E91),Accounts!$A$4:$B$9,2,TRUE),0)))</f>
        <v/>
      </c>
      <c r="R91" s="27" t="str">
        <f>IF(AND('Budget Adjustment'!$I106="",'Budget Adjustment'!$J106=""),"",IF('Budget Adjustment'!$H106=R$5,('Budget Adjustment'!$I106-'Budget Adjustment'!$J106)*VLOOKUP(_xlfn.NUMBERVALUE($E91),Accounts!$A$4:$B$9,2,TRUE),IF('Budget Adjustment'!$H106=Dimensions!$E$5,('Budget Adjustment'!$I106-'Budget Adjustment'!$J106)/12*VLOOKUP(_xlfn.NUMBERVALUE($E91),Accounts!$A$4:$B$9,2,TRUE),0)))</f>
        <v/>
      </c>
      <c r="S91" s="27" t="str">
        <f>IF(AND('Budget Adjustment'!$I106="",'Budget Adjustment'!$J106=""),"",IF('Budget Adjustment'!$H106=S$5,('Budget Adjustment'!$I106-'Budget Adjustment'!$J106)*VLOOKUP(_xlfn.NUMBERVALUE($E91),Accounts!$A$4:$B$9,2,TRUE),IF('Budget Adjustment'!$H106=Dimensions!$E$5,('Budget Adjustment'!$I106-'Budget Adjustment'!$J106)/12*VLOOKUP(_xlfn.NUMBERVALUE($E91),Accounts!$A$4:$B$9,2,TRUE),0)))</f>
        <v/>
      </c>
      <c r="T91" s="27" t="str">
        <f>IF(AND('Budget Adjustment'!$I106="",'Budget Adjustment'!$J106=""),"",IF('Budget Adjustment'!$H106=T$5,('Budget Adjustment'!$I106-'Budget Adjustment'!$J106)*VLOOKUP(_xlfn.NUMBERVALUE($E91),Accounts!$A$4:$B$9,2,TRUE),IF('Budget Adjustment'!$H106=Dimensions!$E$5,('Budget Adjustment'!$I106-'Budget Adjustment'!$J106)/12*VLOOKUP(_xlfn.NUMBERVALUE($E91),Accounts!$A$4:$B$9,2,TRUE),0)))</f>
        <v/>
      </c>
    </row>
    <row r="92" spans="1:20" x14ac:dyDescent="0.35">
      <c r="A92" s="27" t="str">
        <f>IF('Budget Adjustment'!B107="","",CONCATENATE(Dimensions!F$2,LEFT('Budget Adjustment'!B107,2)))</f>
        <v/>
      </c>
      <c r="B92" s="27" t="str">
        <f>IF('Budget Adjustment'!C107="","",CONCATENATE(Dimensions!G$2,LEFT('Budget Adjustment'!C107,4)))</f>
        <v/>
      </c>
      <c r="C92" s="27" t="str">
        <f>IF('Budget Adjustment'!D107="","",CONCATENATE(Dimensions!H$2,LEFT('Budget Adjustment'!D107,5)))</f>
        <v/>
      </c>
      <c r="D92" s="27" t="str">
        <f>IF('Budget Adjustment'!E107="","",CONCATENATE(Dimensions!I$2,LEFT('Budget Adjustment'!E107,6)))</f>
        <v/>
      </c>
      <c r="E92" s="27" t="str">
        <f>IF('Budget Adjustment'!F107="","",LEFT('Budget Adjustment'!F107,5))</f>
        <v/>
      </c>
      <c r="F92" s="27" t="str">
        <f>IF('Budget Adjustment'!G107="","",CONCATENATE(Dimensions!K$2,LEFT('Budget Adjustment'!G107,3)))</f>
        <v/>
      </c>
      <c r="G92" s="27" t="str">
        <f>IF('Budget Adjustment'!B107="","","Upload Line Item")</f>
        <v/>
      </c>
      <c r="H92" s="27" t="str">
        <f>IF('Budget Adjustment'!B107="","",CONCATENATE('Budget Adjustment'!$C$5," (",'Budget Adjustment'!$I$5,"): ",'Budget Adjustment'!K107))</f>
        <v/>
      </c>
      <c r="I92" s="27" t="str">
        <f>IF(AND('Budget Adjustment'!$I107="",'Budget Adjustment'!$J107=""),"",IF('Budget Adjustment'!$H107=I$5,('Budget Adjustment'!$I107-'Budget Adjustment'!$J107)*VLOOKUP(_xlfn.NUMBERVALUE($E92),Accounts!$A$4:$B$9,2,TRUE),IF('Budget Adjustment'!$H107=Dimensions!$E$5,('Budget Adjustment'!$I107-'Budget Adjustment'!$J107)/12*VLOOKUP(_xlfn.NUMBERVALUE($E92),Accounts!$A$4:$B$9,2,TRUE),0)))</f>
        <v/>
      </c>
      <c r="J92" s="27" t="str">
        <f>IF(AND('Budget Adjustment'!$I107="",'Budget Adjustment'!$J107=""),"",IF('Budget Adjustment'!$H107=J$5,('Budget Adjustment'!$I107-'Budget Adjustment'!$J107)*VLOOKUP(_xlfn.NUMBERVALUE($E92),Accounts!$A$4:$B$9,2,TRUE),IF('Budget Adjustment'!$H107=Dimensions!$E$5,('Budget Adjustment'!$I107-'Budget Adjustment'!$J107)/12*VLOOKUP(_xlfn.NUMBERVALUE($E92),Accounts!$A$4:$B$9,2,TRUE),0)))</f>
        <v/>
      </c>
      <c r="K92" s="27" t="str">
        <f>IF(AND('Budget Adjustment'!$I107="",'Budget Adjustment'!$J107=""),"",IF('Budget Adjustment'!$H107=K$5,('Budget Adjustment'!$I107-'Budget Adjustment'!$J107)*VLOOKUP(_xlfn.NUMBERVALUE($E92),Accounts!$A$4:$B$9,2,TRUE),IF('Budget Adjustment'!$H107=Dimensions!$E$5,('Budget Adjustment'!$I107-'Budget Adjustment'!$J107)/12*VLOOKUP(_xlfn.NUMBERVALUE($E92),Accounts!$A$4:$B$9,2,TRUE),0)))</f>
        <v/>
      </c>
      <c r="L92" s="27" t="str">
        <f>IF(AND('Budget Adjustment'!$I107="",'Budget Adjustment'!$J107=""),"",IF('Budget Adjustment'!$H107=L$5,('Budget Adjustment'!$I107-'Budget Adjustment'!$J107)*VLOOKUP(_xlfn.NUMBERVALUE($E92),Accounts!$A$4:$B$9,2,TRUE),IF('Budget Adjustment'!$H107=Dimensions!$E$5,('Budget Adjustment'!$I107-'Budget Adjustment'!$J107)/12*VLOOKUP(_xlfn.NUMBERVALUE($E92),Accounts!$A$4:$B$9,2,TRUE),0)))</f>
        <v/>
      </c>
      <c r="M92" s="27" t="str">
        <f>IF(AND('Budget Adjustment'!$I107="",'Budget Adjustment'!$J107=""),"",IF('Budget Adjustment'!$H107=M$5,('Budget Adjustment'!$I107-'Budget Adjustment'!$J107)*VLOOKUP(_xlfn.NUMBERVALUE($E92),Accounts!$A$4:$B$9,2,TRUE),IF('Budget Adjustment'!$H107=Dimensions!$E$5,('Budget Adjustment'!$I107-'Budget Adjustment'!$J107)/12*VLOOKUP(_xlfn.NUMBERVALUE($E92),Accounts!$A$4:$B$9,2,TRUE),0)))</f>
        <v/>
      </c>
      <c r="N92" s="27" t="str">
        <f>IF(AND('Budget Adjustment'!$I107="",'Budget Adjustment'!$J107=""),"",IF('Budget Adjustment'!$H107=N$5,('Budget Adjustment'!$I107-'Budget Adjustment'!$J107)*VLOOKUP(_xlfn.NUMBERVALUE($E92),Accounts!$A$4:$B$9,2,TRUE),IF('Budget Adjustment'!$H107=Dimensions!$E$5,('Budget Adjustment'!$I107-'Budget Adjustment'!$J107)/12*VLOOKUP(_xlfn.NUMBERVALUE($E92),Accounts!$A$4:$B$9,2,TRUE),0)))</f>
        <v/>
      </c>
      <c r="O92" s="27" t="str">
        <f>IF(AND('Budget Adjustment'!$I107="",'Budget Adjustment'!$J107=""),"",IF('Budget Adjustment'!$H107=O$5,('Budget Adjustment'!$I107-'Budget Adjustment'!$J107)*VLOOKUP(_xlfn.NUMBERVALUE($E92),Accounts!$A$4:$B$9,2,TRUE),IF('Budget Adjustment'!$H107=Dimensions!$E$5,('Budget Adjustment'!$I107-'Budget Adjustment'!$J107)/12*VLOOKUP(_xlfn.NUMBERVALUE($E92),Accounts!$A$4:$B$9,2,TRUE),0)))</f>
        <v/>
      </c>
      <c r="P92" s="27" t="str">
        <f>IF(AND('Budget Adjustment'!$I107="",'Budget Adjustment'!$J107=""),"",IF('Budget Adjustment'!$H107=P$5,('Budget Adjustment'!$I107-'Budget Adjustment'!$J107)*VLOOKUP(_xlfn.NUMBERVALUE($E92),Accounts!$A$4:$B$9,2,TRUE),IF('Budget Adjustment'!$H107=Dimensions!$E$5,('Budget Adjustment'!$I107-'Budget Adjustment'!$J107)/12*VLOOKUP(_xlfn.NUMBERVALUE($E92),Accounts!$A$4:$B$9,2,TRUE),0)))</f>
        <v/>
      </c>
      <c r="Q92" s="27" t="str">
        <f>IF(AND('Budget Adjustment'!$I107="",'Budget Adjustment'!$J107=""),"",IF('Budget Adjustment'!$H107=Q$5,('Budget Adjustment'!$I107-'Budget Adjustment'!$J107)*VLOOKUP(_xlfn.NUMBERVALUE($E92),Accounts!$A$4:$B$9,2,TRUE),IF('Budget Adjustment'!$H107=Dimensions!$E$5,('Budget Adjustment'!$I107-'Budget Adjustment'!$J107)/12*VLOOKUP(_xlfn.NUMBERVALUE($E92),Accounts!$A$4:$B$9,2,TRUE),0)))</f>
        <v/>
      </c>
      <c r="R92" s="27" t="str">
        <f>IF(AND('Budget Adjustment'!$I107="",'Budget Adjustment'!$J107=""),"",IF('Budget Adjustment'!$H107=R$5,('Budget Adjustment'!$I107-'Budget Adjustment'!$J107)*VLOOKUP(_xlfn.NUMBERVALUE($E92),Accounts!$A$4:$B$9,2,TRUE),IF('Budget Adjustment'!$H107=Dimensions!$E$5,('Budget Adjustment'!$I107-'Budget Adjustment'!$J107)/12*VLOOKUP(_xlfn.NUMBERVALUE($E92),Accounts!$A$4:$B$9,2,TRUE),0)))</f>
        <v/>
      </c>
      <c r="S92" s="27" t="str">
        <f>IF(AND('Budget Adjustment'!$I107="",'Budget Adjustment'!$J107=""),"",IF('Budget Adjustment'!$H107=S$5,('Budget Adjustment'!$I107-'Budget Adjustment'!$J107)*VLOOKUP(_xlfn.NUMBERVALUE($E92),Accounts!$A$4:$B$9,2,TRUE),IF('Budget Adjustment'!$H107=Dimensions!$E$5,('Budget Adjustment'!$I107-'Budget Adjustment'!$J107)/12*VLOOKUP(_xlfn.NUMBERVALUE($E92),Accounts!$A$4:$B$9,2,TRUE),0)))</f>
        <v/>
      </c>
      <c r="T92" s="27" t="str">
        <f>IF(AND('Budget Adjustment'!$I107="",'Budget Adjustment'!$J107=""),"",IF('Budget Adjustment'!$H107=T$5,('Budget Adjustment'!$I107-'Budget Adjustment'!$J107)*VLOOKUP(_xlfn.NUMBERVALUE($E92),Accounts!$A$4:$B$9,2,TRUE),IF('Budget Adjustment'!$H107=Dimensions!$E$5,('Budget Adjustment'!$I107-'Budget Adjustment'!$J107)/12*VLOOKUP(_xlfn.NUMBERVALUE($E92),Accounts!$A$4:$B$9,2,TRUE),0)))</f>
        <v/>
      </c>
    </row>
    <row r="93" spans="1:20" x14ac:dyDescent="0.35">
      <c r="A93" s="27" t="str">
        <f>IF('Budget Adjustment'!B108="","",CONCATENATE(Dimensions!F$2,LEFT('Budget Adjustment'!B108,2)))</f>
        <v/>
      </c>
      <c r="B93" s="27" t="str">
        <f>IF('Budget Adjustment'!C108="","",CONCATENATE(Dimensions!G$2,LEFT('Budget Adjustment'!C108,4)))</f>
        <v/>
      </c>
      <c r="C93" s="27" t="str">
        <f>IF('Budget Adjustment'!D108="","",CONCATENATE(Dimensions!H$2,LEFT('Budget Adjustment'!D108,5)))</f>
        <v/>
      </c>
      <c r="D93" s="27" t="str">
        <f>IF('Budget Adjustment'!E108="","",CONCATENATE(Dimensions!I$2,LEFT('Budget Adjustment'!E108,6)))</f>
        <v/>
      </c>
      <c r="E93" s="27" t="str">
        <f>IF('Budget Adjustment'!F108="","",LEFT('Budget Adjustment'!F108,5))</f>
        <v/>
      </c>
      <c r="F93" s="27" t="str">
        <f>IF('Budget Adjustment'!G108="","",CONCATENATE(Dimensions!K$2,LEFT('Budget Adjustment'!G108,3)))</f>
        <v/>
      </c>
      <c r="G93" s="27" t="str">
        <f>IF('Budget Adjustment'!B108="","","Upload Line Item")</f>
        <v/>
      </c>
      <c r="H93" s="27" t="str">
        <f>IF('Budget Adjustment'!B108="","",CONCATENATE('Budget Adjustment'!$C$5," (",'Budget Adjustment'!$I$5,"): ",'Budget Adjustment'!K108))</f>
        <v/>
      </c>
      <c r="I93" s="27" t="str">
        <f>IF(AND('Budget Adjustment'!$I108="",'Budget Adjustment'!$J108=""),"",IF('Budget Adjustment'!$H108=I$5,('Budget Adjustment'!$I108-'Budget Adjustment'!$J108)*VLOOKUP(_xlfn.NUMBERVALUE($E93),Accounts!$A$4:$B$9,2,TRUE),IF('Budget Adjustment'!$H108=Dimensions!$E$5,('Budget Adjustment'!$I108-'Budget Adjustment'!$J108)/12*VLOOKUP(_xlfn.NUMBERVALUE($E93),Accounts!$A$4:$B$9,2,TRUE),0)))</f>
        <v/>
      </c>
      <c r="J93" s="27" t="str">
        <f>IF(AND('Budget Adjustment'!$I108="",'Budget Adjustment'!$J108=""),"",IF('Budget Adjustment'!$H108=J$5,('Budget Adjustment'!$I108-'Budget Adjustment'!$J108)*VLOOKUP(_xlfn.NUMBERVALUE($E93),Accounts!$A$4:$B$9,2,TRUE),IF('Budget Adjustment'!$H108=Dimensions!$E$5,('Budget Adjustment'!$I108-'Budget Adjustment'!$J108)/12*VLOOKUP(_xlfn.NUMBERVALUE($E93),Accounts!$A$4:$B$9,2,TRUE),0)))</f>
        <v/>
      </c>
      <c r="K93" s="27" t="str">
        <f>IF(AND('Budget Adjustment'!$I108="",'Budget Adjustment'!$J108=""),"",IF('Budget Adjustment'!$H108=K$5,('Budget Adjustment'!$I108-'Budget Adjustment'!$J108)*VLOOKUP(_xlfn.NUMBERVALUE($E93),Accounts!$A$4:$B$9,2,TRUE),IF('Budget Adjustment'!$H108=Dimensions!$E$5,('Budget Adjustment'!$I108-'Budget Adjustment'!$J108)/12*VLOOKUP(_xlfn.NUMBERVALUE($E93),Accounts!$A$4:$B$9,2,TRUE),0)))</f>
        <v/>
      </c>
      <c r="L93" s="27" t="str">
        <f>IF(AND('Budget Adjustment'!$I108="",'Budget Adjustment'!$J108=""),"",IF('Budget Adjustment'!$H108=L$5,('Budget Adjustment'!$I108-'Budget Adjustment'!$J108)*VLOOKUP(_xlfn.NUMBERVALUE($E93),Accounts!$A$4:$B$9,2,TRUE),IF('Budget Adjustment'!$H108=Dimensions!$E$5,('Budget Adjustment'!$I108-'Budget Adjustment'!$J108)/12*VLOOKUP(_xlfn.NUMBERVALUE($E93),Accounts!$A$4:$B$9,2,TRUE),0)))</f>
        <v/>
      </c>
      <c r="M93" s="27" t="str">
        <f>IF(AND('Budget Adjustment'!$I108="",'Budget Adjustment'!$J108=""),"",IF('Budget Adjustment'!$H108=M$5,('Budget Adjustment'!$I108-'Budget Adjustment'!$J108)*VLOOKUP(_xlfn.NUMBERVALUE($E93),Accounts!$A$4:$B$9,2,TRUE),IF('Budget Adjustment'!$H108=Dimensions!$E$5,('Budget Adjustment'!$I108-'Budget Adjustment'!$J108)/12*VLOOKUP(_xlfn.NUMBERVALUE($E93),Accounts!$A$4:$B$9,2,TRUE),0)))</f>
        <v/>
      </c>
      <c r="N93" s="27" t="str">
        <f>IF(AND('Budget Adjustment'!$I108="",'Budget Adjustment'!$J108=""),"",IF('Budget Adjustment'!$H108=N$5,('Budget Adjustment'!$I108-'Budget Adjustment'!$J108)*VLOOKUP(_xlfn.NUMBERVALUE($E93),Accounts!$A$4:$B$9,2,TRUE),IF('Budget Adjustment'!$H108=Dimensions!$E$5,('Budget Adjustment'!$I108-'Budget Adjustment'!$J108)/12*VLOOKUP(_xlfn.NUMBERVALUE($E93),Accounts!$A$4:$B$9,2,TRUE),0)))</f>
        <v/>
      </c>
      <c r="O93" s="27" t="str">
        <f>IF(AND('Budget Adjustment'!$I108="",'Budget Adjustment'!$J108=""),"",IF('Budget Adjustment'!$H108=O$5,('Budget Adjustment'!$I108-'Budget Adjustment'!$J108)*VLOOKUP(_xlfn.NUMBERVALUE($E93),Accounts!$A$4:$B$9,2,TRUE),IF('Budget Adjustment'!$H108=Dimensions!$E$5,('Budget Adjustment'!$I108-'Budget Adjustment'!$J108)/12*VLOOKUP(_xlfn.NUMBERVALUE($E93),Accounts!$A$4:$B$9,2,TRUE),0)))</f>
        <v/>
      </c>
      <c r="P93" s="27" t="str">
        <f>IF(AND('Budget Adjustment'!$I108="",'Budget Adjustment'!$J108=""),"",IF('Budget Adjustment'!$H108=P$5,('Budget Adjustment'!$I108-'Budget Adjustment'!$J108)*VLOOKUP(_xlfn.NUMBERVALUE($E93),Accounts!$A$4:$B$9,2,TRUE),IF('Budget Adjustment'!$H108=Dimensions!$E$5,('Budget Adjustment'!$I108-'Budget Adjustment'!$J108)/12*VLOOKUP(_xlfn.NUMBERVALUE($E93),Accounts!$A$4:$B$9,2,TRUE),0)))</f>
        <v/>
      </c>
      <c r="Q93" s="27" t="str">
        <f>IF(AND('Budget Adjustment'!$I108="",'Budget Adjustment'!$J108=""),"",IF('Budget Adjustment'!$H108=Q$5,('Budget Adjustment'!$I108-'Budget Adjustment'!$J108)*VLOOKUP(_xlfn.NUMBERVALUE($E93),Accounts!$A$4:$B$9,2,TRUE),IF('Budget Adjustment'!$H108=Dimensions!$E$5,('Budget Adjustment'!$I108-'Budget Adjustment'!$J108)/12*VLOOKUP(_xlfn.NUMBERVALUE($E93),Accounts!$A$4:$B$9,2,TRUE),0)))</f>
        <v/>
      </c>
      <c r="R93" s="27" t="str">
        <f>IF(AND('Budget Adjustment'!$I108="",'Budget Adjustment'!$J108=""),"",IF('Budget Adjustment'!$H108=R$5,('Budget Adjustment'!$I108-'Budget Adjustment'!$J108)*VLOOKUP(_xlfn.NUMBERVALUE($E93),Accounts!$A$4:$B$9,2,TRUE),IF('Budget Adjustment'!$H108=Dimensions!$E$5,('Budget Adjustment'!$I108-'Budget Adjustment'!$J108)/12*VLOOKUP(_xlfn.NUMBERVALUE($E93),Accounts!$A$4:$B$9,2,TRUE),0)))</f>
        <v/>
      </c>
      <c r="S93" s="27" t="str">
        <f>IF(AND('Budget Adjustment'!$I108="",'Budget Adjustment'!$J108=""),"",IF('Budget Adjustment'!$H108=S$5,('Budget Adjustment'!$I108-'Budget Adjustment'!$J108)*VLOOKUP(_xlfn.NUMBERVALUE($E93),Accounts!$A$4:$B$9,2,TRUE),IF('Budget Adjustment'!$H108=Dimensions!$E$5,('Budget Adjustment'!$I108-'Budget Adjustment'!$J108)/12*VLOOKUP(_xlfn.NUMBERVALUE($E93),Accounts!$A$4:$B$9,2,TRUE),0)))</f>
        <v/>
      </c>
      <c r="T93" s="27" t="str">
        <f>IF(AND('Budget Adjustment'!$I108="",'Budget Adjustment'!$J108=""),"",IF('Budget Adjustment'!$H108=T$5,('Budget Adjustment'!$I108-'Budget Adjustment'!$J108)*VLOOKUP(_xlfn.NUMBERVALUE($E93),Accounts!$A$4:$B$9,2,TRUE),IF('Budget Adjustment'!$H108=Dimensions!$E$5,('Budget Adjustment'!$I108-'Budget Adjustment'!$J108)/12*VLOOKUP(_xlfn.NUMBERVALUE($E93),Accounts!$A$4:$B$9,2,TRUE),0)))</f>
        <v/>
      </c>
    </row>
    <row r="94" spans="1:20" x14ac:dyDescent="0.35">
      <c r="A94" s="27" t="str">
        <f>IF('Budget Adjustment'!B109="","",CONCATENATE(Dimensions!F$2,LEFT('Budget Adjustment'!B109,2)))</f>
        <v/>
      </c>
      <c r="B94" s="27" t="str">
        <f>IF('Budget Adjustment'!C109="","",CONCATENATE(Dimensions!G$2,LEFT('Budget Adjustment'!C109,4)))</f>
        <v/>
      </c>
      <c r="C94" s="27" t="str">
        <f>IF('Budget Adjustment'!D109="","",CONCATENATE(Dimensions!H$2,LEFT('Budget Adjustment'!D109,5)))</f>
        <v/>
      </c>
      <c r="D94" s="27" t="str">
        <f>IF('Budget Adjustment'!E109="","",CONCATENATE(Dimensions!I$2,LEFT('Budget Adjustment'!E109,6)))</f>
        <v/>
      </c>
      <c r="E94" s="27" t="str">
        <f>IF('Budget Adjustment'!F109="","",LEFT('Budget Adjustment'!F109,5))</f>
        <v/>
      </c>
      <c r="F94" s="27" t="str">
        <f>IF('Budget Adjustment'!G109="","",CONCATENATE(Dimensions!K$2,LEFT('Budget Adjustment'!G109,3)))</f>
        <v/>
      </c>
      <c r="G94" s="27" t="str">
        <f>IF('Budget Adjustment'!B109="","","Upload Line Item")</f>
        <v/>
      </c>
      <c r="H94" s="27" t="str">
        <f>IF('Budget Adjustment'!B109="","",CONCATENATE('Budget Adjustment'!$C$5," (",'Budget Adjustment'!$I$5,"): ",'Budget Adjustment'!K109))</f>
        <v/>
      </c>
      <c r="I94" s="27" t="str">
        <f>IF(AND('Budget Adjustment'!$I109="",'Budget Adjustment'!$J109=""),"",IF('Budget Adjustment'!$H109=I$5,('Budget Adjustment'!$I109-'Budget Adjustment'!$J109)*VLOOKUP(_xlfn.NUMBERVALUE($E94),Accounts!$A$4:$B$9,2,TRUE),IF('Budget Adjustment'!$H109=Dimensions!$E$5,('Budget Adjustment'!$I109-'Budget Adjustment'!$J109)/12*VLOOKUP(_xlfn.NUMBERVALUE($E94),Accounts!$A$4:$B$9,2,TRUE),0)))</f>
        <v/>
      </c>
      <c r="J94" s="27" t="str">
        <f>IF(AND('Budget Adjustment'!$I109="",'Budget Adjustment'!$J109=""),"",IF('Budget Adjustment'!$H109=J$5,('Budget Adjustment'!$I109-'Budget Adjustment'!$J109)*VLOOKUP(_xlfn.NUMBERVALUE($E94),Accounts!$A$4:$B$9,2,TRUE),IF('Budget Adjustment'!$H109=Dimensions!$E$5,('Budget Adjustment'!$I109-'Budget Adjustment'!$J109)/12*VLOOKUP(_xlfn.NUMBERVALUE($E94),Accounts!$A$4:$B$9,2,TRUE),0)))</f>
        <v/>
      </c>
      <c r="K94" s="27" t="str">
        <f>IF(AND('Budget Adjustment'!$I109="",'Budget Adjustment'!$J109=""),"",IF('Budget Adjustment'!$H109=K$5,('Budget Adjustment'!$I109-'Budget Adjustment'!$J109)*VLOOKUP(_xlfn.NUMBERVALUE($E94),Accounts!$A$4:$B$9,2,TRUE),IF('Budget Adjustment'!$H109=Dimensions!$E$5,('Budget Adjustment'!$I109-'Budget Adjustment'!$J109)/12*VLOOKUP(_xlfn.NUMBERVALUE($E94),Accounts!$A$4:$B$9,2,TRUE),0)))</f>
        <v/>
      </c>
      <c r="L94" s="27" t="str">
        <f>IF(AND('Budget Adjustment'!$I109="",'Budget Adjustment'!$J109=""),"",IF('Budget Adjustment'!$H109=L$5,('Budget Adjustment'!$I109-'Budget Adjustment'!$J109)*VLOOKUP(_xlfn.NUMBERVALUE($E94),Accounts!$A$4:$B$9,2,TRUE),IF('Budget Adjustment'!$H109=Dimensions!$E$5,('Budget Adjustment'!$I109-'Budget Adjustment'!$J109)/12*VLOOKUP(_xlfn.NUMBERVALUE($E94),Accounts!$A$4:$B$9,2,TRUE),0)))</f>
        <v/>
      </c>
      <c r="M94" s="27" t="str">
        <f>IF(AND('Budget Adjustment'!$I109="",'Budget Adjustment'!$J109=""),"",IF('Budget Adjustment'!$H109=M$5,('Budget Adjustment'!$I109-'Budget Adjustment'!$J109)*VLOOKUP(_xlfn.NUMBERVALUE($E94),Accounts!$A$4:$B$9,2,TRUE),IF('Budget Adjustment'!$H109=Dimensions!$E$5,('Budget Adjustment'!$I109-'Budget Adjustment'!$J109)/12*VLOOKUP(_xlfn.NUMBERVALUE($E94),Accounts!$A$4:$B$9,2,TRUE),0)))</f>
        <v/>
      </c>
      <c r="N94" s="27" t="str">
        <f>IF(AND('Budget Adjustment'!$I109="",'Budget Adjustment'!$J109=""),"",IF('Budget Adjustment'!$H109=N$5,('Budget Adjustment'!$I109-'Budget Adjustment'!$J109)*VLOOKUP(_xlfn.NUMBERVALUE($E94),Accounts!$A$4:$B$9,2,TRUE),IF('Budget Adjustment'!$H109=Dimensions!$E$5,('Budget Adjustment'!$I109-'Budget Adjustment'!$J109)/12*VLOOKUP(_xlfn.NUMBERVALUE($E94),Accounts!$A$4:$B$9,2,TRUE),0)))</f>
        <v/>
      </c>
      <c r="O94" s="27" t="str">
        <f>IF(AND('Budget Adjustment'!$I109="",'Budget Adjustment'!$J109=""),"",IF('Budget Adjustment'!$H109=O$5,('Budget Adjustment'!$I109-'Budget Adjustment'!$J109)*VLOOKUP(_xlfn.NUMBERVALUE($E94),Accounts!$A$4:$B$9,2,TRUE),IF('Budget Adjustment'!$H109=Dimensions!$E$5,('Budget Adjustment'!$I109-'Budget Adjustment'!$J109)/12*VLOOKUP(_xlfn.NUMBERVALUE($E94),Accounts!$A$4:$B$9,2,TRUE),0)))</f>
        <v/>
      </c>
      <c r="P94" s="27" t="str">
        <f>IF(AND('Budget Adjustment'!$I109="",'Budget Adjustment'!$J109=""),"",IF('Budget Adjustment'!$H109=P$5,('Budget Adjustment'!$I109-'Budget Adjustment'!$J109)*VLOOKUP(_xlfn.NUMBERVALUE($E94),Accounts!$A$4:$B$9,2,TRUE),IF('Budget Adjustment'!$H109=Dimensions!$E$5,('Budget Adjustment'!$I109-'Budget Adjustment'!$J109)/12*VLOOKUP(_xlfn.NUMBERVALUE($E94),Accounts!$A$4:$B$9,2,TRUE),0)))</f>
        <v/>
      </c>
      <c r="Q94" s="27" t="str">
        <f>IF(AND('Budget Adjustment'!$I109="",'Budget Adjustment'!$J109=""),"",IF('Budget Adjustment'!$H109=Q$5,('Budget Adjustment'!$I109-'Budget Adjustment'!$J109)*VLOOKUP(_xlfn.NUMBERVALUE($E94),Accounts!$A$4:$B$9,2,TRUE),IF('Budget Adjustment'!$H109=Dimensions!$E$5,('Budget Adjustment'!$I109-'Budget Adjustment'!$J109)/12*VLOOKUP(_xlfn.NUMBERVALUE($E94),Accounts!$A$4:$B$9,2,TRUE),0)))</f>
        <v/>
      </c>
      <c r="R94" s="27" t="str">
        <f>IF(AND('Budget Adjustment'!$I109="",'Budget Adjustment'!$J109=""),"",IF('Budget Adjustment'!$H109=R$5,('Budget Adjustment'!$I109-'Budget Adjustment'!$J109)*VLOOKUP(_xlfn.NUMBERVALUE($E94),Accounts!$A$4:$B$9,2,TRUE),IF('Budget Adjustment'!$H109=Dimensions!$E$5,('Budget Adjustment'!$I109-'Budget Adjustment'!$J109)/12*VLOOKUP(_xlfn.NUMBERVALUE($E94),Accounts!$A$4:$B$9,2,TRUE),0)))</f>
        <v/>
      </c>
      <c r="S94" s="27" t="str">
        <f>IF(AND('Budget Adjustment'!$I109="",'Budget Adjustment'!$J109=""),"",IF('Budget Adjustment'!$H109=S$5,('Budget Adjustment'!$I109-'Budget Adjustment'!$J109)*VLOOKUP(_xlfn.NUMBERVALUE($E94),Accounts!$A$4:$B$9,2,TRUE),IF('Budget Adjustment'!$H109=Dimensions!$E$5,('Budget Adjustment'!$I109-'Budget Adjustment'!$J109)/12*VLOOKUP(_xlfn.NUMBERVALUE($E94),Accounts!$A$4:$B$9,2,TRUE),0)))</f>
        <v/>
      </c>
      <c r="T94" s="27" t="str">
        <f>IF(AND('Budget Adjustment'!$I109="",'Budget Adjustment'!$J109=""),"",IF('Budget Adjustment'!$H109=T$5,('Budget Adjustment'!$I109-'Budget Adjustment'!$J109)*VLOOKUP(_xlfn.NUMBERVALUE($E94),Accounts!$A$4:$B$9,2,TRUE),IF('Budget Adjustment'!$H109=Dimensions!$E$5,('Budget Adjustment'!$I109-'Budget Adjustment'!$J109)/12*VLOOKUP(_xlfn.NUMBERVALUE($E94),Accounts!$A$4:$B$9,2,TRUE),0)))</f>
        <v/>
      </c>
    </row>
    <row r="95" spans="1:20" x14ac:dyDescent="0.35">
      <c r="A95" s="27" t="str">
        <f>IF('Budget Adjustment'!B110="","",CONCATENATE(Dimensions!F$2,LEFT('Budget Adjustment'!B110,2)))</f>
        <v/>
      </c>
      <c r="B95" s="27" t="str">
        <f>IF('Budget Adjustment'!C110="","",CONCATENATE(Dimensions!G$2,LEFT('Budget Adjustment'!C110,4)))</f>
        <v/>
      </c>
      <c r="C95" s="27" t="str">
        <f>IF('Budget Adjustment'!D110="","",CONCATENATE(Dimensions!H$2,LEFT('Budget Adjustment'!D110,5)))</f>
        <v/>
      </c>
      <c r="D95" s="27" t="str">
        <f>IF('Budget Adjustment'!E110="","",CONCATENATE(Dimensions!I$2,LEFT('Budget Adjustment'!E110,6)))</f>
        <v/>
      </c>
      <c r="E95" s="27" t="str">
        <f>IF('Budget Adjustment'!F110="","",LEFT('Budget Adjustment'!F110,5))</f>
        <v/>
      </c>
      <c r="F95" s="27" t="str">
        <f>IF('Budget Adjustment'!G110="","",CONCATENATE(Dimensions!K$2,LEFT('Budget Adjustment'!G110,3)))</f>
        <v/>
      </c>
      <c r="G95" s="27" t="str">
        <f>IF('Budget Adjustment'!B110="","","Upload Line Item")</f>
        <v/>
      </c>
      <c r="H95" s="27" t="str">
        <f>IF('Budget Adjustment'!B110="","",CONCATENATE('Budget Adjustment'!$C$5," (",'Budget Adjustment'!$I$5,"): ",'Budget Adjustment'!K110))</f>
        <v/>
      </c>
      <c r="I95" s="27" t="str">
        <f>IF(AND('Budget Adjustment'!$I110="",'Budget Adjustment'!$J110=""),"",IF('Budget Adjustment'!$H110=I$5,('Budget Adjustment'!$I110-'Budget Adjustment'!$J110)*VLOOKUP(_xlfn.NUMBERVALUE($E95),Accounts!$A$4:$B$9,2,TRUE),IF('Budget Adjustment'!$H110=Dimensions!$E$5,('Budget Adjustment'!$I110-'Budget Adjustment'!$J110)/12*VLOOKUP(_xlfn.NUMBERVALUE($E95),Accounts!$A$4:$B$9,2,TRUE),0)))</f>
        <v/>
      </c>
      <c r="J95" s="27" t="str">
        <f>IF(AND('Budget Adjustment'!$I110="",'Budget Adjustment'!$J110=""),"",IF('Budget Adjustment'!$H110=J$5,('Budget Adjustment'!$I110-'Budget Adjustment'!$J110)*VLOOKUP(_xlfn.NUMBERVALUE($E95),Accounts!$A$4:$B$9,2,TRUE),IF('Budget Adjustment'!$H110=Dimensions!$E$5,('Budget Adjustment'!$I110-'Budget Adjustment'!$J110)/12*VLOOKUP(_xlfn.NUMBERVALUE($E95),Accounts!$A$4:$B$9,2,TRUE),0)))</f>
        <v/>
      </c>
      <c r="K95" s="27" t="str">
        <f>IF(AND('Budget Adjustment'!$I110="",'Budget Adjustment'!$J110=""),"",IF('Budget Adjustment'!$H110=K$5,('Budget Adjustment'!$I110-'Budget Adjustment'!$J110)*VLOOKUP(_xlfn.NUMBERVALUE($E95),Accounts!$A$4:$B$9,2,TRUE),IF('Budget Adjustment'!$H110=Dimensions!$E$5,('Budget Adjustment'!$I110-'Budget Adjustment'!$J110)/12*VLOOKUP(_xlfn.NUMBERVALUE($E95),Accounts!$A$4:$B$9,2,TRUE),0)))</f>
        <v/>
      </c>
      <c r="L95" s="27" t="str">
        <f>IF(AND('Budget Adjustment'!$I110="",'Budget Adjustment'!$J110=""),"",IF('Budget Adjustment'!$H110=L$5,('Budget Adjustment'!$I110-'Budget Adjustment'!$J110)*VLOOKUP(_xlfn.NUMBERVALUE($E95),Accounts!$A$4:$B$9,2,TRUE),IF('Budget Adjustment'!$H110=Dimensions!$E$5,('Budget Adjustment'!$I110-'Budget Adjustment'!$J110)/12*VLOOKUP(_xlfn.NUMBERVALUE($E95),Accounts!$A$4:$B$9,2,TRUE),0)))</f>
        <v/>
      </c>
      <c r="M95" s="27" t="str">
        <f>IF(AND('Budget Adjustment'!$I110="",'Budget Adjustment'!$J110=""),"",IF('Budget Adjustment'!$H110=M$5,('Budget Adjustment'!$I110-'Budget Adjustment'!$J110)*VLOOKUP(_xlfn.NUMBERVALUE($E95),Accounts!$A$4:$B$9,2,TRUE),IF('Budget Adjustment'!$H110=Dimensions!$E$5,('Budget Adjustment'!$I110-'Budget Adjustment'!$J110)/12*VLOOKUP(_xlfn.NUMBERVALUE($E95),Accounts!$A$4:$B$9,2,TRUE),0)))</f>
        <v/>
      </c>
      <c r="N95" s="27" t="str">
        <f>IF(AND('Budget Adjustment'!$I110="",'Budget Adjustment'!$J110=""),"",IF('Budget Adjustment'!$H110=N$5,('Budget Adjustment'!$I110-'Budget Adjustment'!$J110)*VLOOKUP(_xlfn.NUMBERVALUE($E95),Accounts!$A$4:$B$9,2,TRUE),IF('Budget Adjustment'!$H110=Dimensions!$E$5,('Budget Adjustment'!$I110-'Budget Adjustment'!$J110)/12*VLOOKUP(_xlfn.NUMBERVALUE($E95),Accounts!$A$4:$B$9,2,TRUE),0)))</f>
        <v/>
      </c>
      <c r="O95" s="27" t="str">
        <f>IF(AND('Budget Adjustment'!$I110="",'Budget Adjustment'!$J110=""),"",IF('Budget Adjustment'!$H110=O$5,('Budget Adjustment'!$I110-'Budget Adjustment'!$J110)*VLOOKUP(_xlfn.NUMBERVALUE($E95),Accounts!$A$4:$B$9,2,TRUE),IF('Budget Adjustment'!$H110=Dimensions!$E$5,('Budget Adjustment'!$I110-'Budget Adjustment'!$J110)/12*VLOOKUP(_xlfn.NUMBERVALUE($E95),Accounts!$A$4:$B$9,2,TRUE),0)))</f>
        <v/>
      </c>
      <c r="P95" s="27" t="str">
        <f>IF(AND('Budget Adjustment'!$I110="",'Budget Adjustment'!$J110=""),"",IF('Budget Adjustment'!$H110=P$5,('Budget Adjustment'!$I110-'Budget Adjustment'!$J110)*VLOOKUP(_xlfn.NUMBERVALUE($E95),Accounts!$A$4:$B$9,2,TRUE),IF('Budget Adjustment'!$H110=Dimensions!$E$5,('Budget Adjustment'!$I110-'Budget Adjustment'!$J110)/12*VLOOKUP(_xlfn.NUMBERVALUE($E95),Accounts!$A$4:$B$9,2,TRUE),0)))</f>
        <v/>
      </c>
      <c r="Q95" s="27" t="str">
        <f>IF(AND('Budget Adjustment'!$I110="",'Budget Adjustment'!$J110=""),"",IF('Budget Adjustment'!$H110=Q$5,('Budget Adjustment'!$I110-'Budget Adjustment'!$J110)*VLOOKUP(_xlfn.NUMBERVALUE($E95),Accounts!$A$4:$B$9,2,TRUE),IF('Budget Adjustment'!$H110=Dimensions!$E$5,('Budget Adjustment'!$I110-'Budget Adjustment'!$J110)/12*VLOOKUP(_xlfn.NUMBERVALUE($E95),Accounts!$A$4:$B$9,2,TRUE),0)))</f>
        <v/>
      </c>
      <c r="R95" s="27" t="str">
        <f>IF(AND('Budget Adjustment'!$I110="",'Budget Adjustment'!$J110=""),"",IF('Budget Adjustment'!$H110=R$5,('Budget Adjustment'!$I110-'Budget Adjustment'!$J110)*VLOOKUP(_xlfn.NUMBERVALUE($E95),Accounts!$A$4:$B$9,2,TRUE),IF('Budget Adjustment'!$H110=Dimensions!$E$5,('Budget Adjustment'!$I110-'Budget Adjustment'!$J110)/12*VLOOKUP(_xlfn.NUMBERVALUE($E95),Accounts!$A$4:$B$9,2,TRUE),0)))</f>
        <v/>
      </c>
      <c r="S95" s="27" t="str">
        <f>IF(AND('Budget Adjustment'!$I110="",'Budget Adjustment'!$J110=""),"",IF('Budget Adjustment'!$H110=S$5,('Budget Adjustment'!$I110-'Budget Adjustment'!$J110)*VLOOKUP(_xlfn.NUMBERVALUE($E95),Accounts!$A$4:$B$9,2,TRUE),IF('Budget Adjustment'!$H110=Dimensions!$E$5,('Budget Adjustment'!$I110-'Budget Adjustment'!$J110)/12*VLOOKUP(_xlfn.NUMBERVALUE($E95),Accounts!$A$4:$B$9,2,TRUE),0)))</f>
        <v/>
      </c>
      <c r="T95" s="27" t="str">
        <f>IF(AND('Budget Adjustment'!$I110="",'Budget Adjustment'!$J110=""),"",IF('Budget Adjustment'!$H110=T$5,('Budget Adjustment'!$I110-'Budget Adjustment'!$J110)*VLOOKUP(_xlfn.NUMBERVALUE($E95),Accounts!$A$4:$B$9,2,TRUE),IF('Budget Adjustment'!$H110=Dimensions!$E$5,('Budget Adjustment'!$I110-'Budget Adjustment'!$J110)/12*VLOOKUP(_xlfn.NUMBERVALUE($E95),Accounts!$A$4:$B$9,2,TRUE),0)))</f>
        <v/>
      </c>
    </row>
    <row r="96" spans="1:20" x14ac:dyDescent="0.35">
      <c r="A96" s="27" t="str">
        <f>IF('Budget Adjustment'!B111="","",CONCATENATE(Dimensions!F$2,LEFT('Budget Adjustment'!B111,2)))</f>
        <v/>
      </c>
      <c r="B96" s="27" t="str">
        <f>IF('Budget Adjustment'!C111="","",CONCATENATE(Dimensions!G$2,LEFT('Budget Adjustment'!C111,4)))</f>
        <v/>
      </c>
      <c r="C96" s="27" t="str">
        <f>IF('Budget Adjustment'!D111="","",CONCATENATE(Dimensions!H$2,LEFT('Budget Adjustment'!D111,5)))</f>
        <v/>
      </c>
      <c r="D96" s="27" t="str">
        <f>IF('Budget Adjustment'!E111="","",CONCATENATE(Dimensions!I$2,LEFT('Budget Adjustment'!E111,6)))</f>
        <v/>
      </c>
      <c r="E96" s="27" t="str">
        <f>IF('Budget Adjustment'!F111="","",LEFT('Budget Adjustment'!F111,5))</f>
        <v/>
      </c>
      <c r="F96" s="27" t="str">
        <f>IF('Budget Adjustment'!G111="","",CONCATENATE(Dimensions!K$2,LEFT('Budget Adjustment'!G111,3)))</f>
        <v/>
      </c>
      <c r="G96" s="27" t="str">
        <f>IF('Budget Adjustment'!B111="","","Upload Line Item")</f>
        <v/>
      </c>
      <c r="H96" s="27" t="str">
        <f>IF('Budget Adjustment'!B111="","",CONCATENATE('Budget Adjustment'!$C$5," (",'Budget Adjustment'!$I$5,"): ",'Budget Adjustment'!K111))</f>
        <v/>
      </c>
      <c r="I96" s="27" t="str">
        <f>IF(AND('Budget Adjustment'!$I111="",'Budget Adjustment'!$J111=""),"",IF('Budget Adjustment'!$H111=I$5,('Budget Adjustment'!$I111-'Budget Adjustment'!$J111)*VLOOKUP(_xlfn.NUMBERVALUE($E96),Accounts!$A$4:$B$9,2,TRUE),IF('Budget Adjustment'!$H111=Dimensions!$E$5,('Budget Adjustment'!$I111-'Budget Adjustment'!$J111)/12*VLOOKUP(_xlfn.NUMBERVALUE($E96),Accounts!$A$4:$B$9,2,TRUE),0)))</f>
        <v/>
      </c>
      <c r="J96" s="27" t="str">
        <f>IF(AND('Budget Adjustment'!$I111="",'Budget Adjustment'!$J111=""),"",IF('Budget Adjustment'!$H111=J$5,('Budget Adjustment'!$I111-'Budget Adjustment'!$J111)*VLOOKUP(_xlfn.NUMBERVALUE($E96),Accounts!$A$4:$B$9,2,TRUE),IF('Budget Adjustment'!$H111=Dimensions!$E$5,('Budget Adjustment'!$I111-'Budget Adjustment'!$J111)/12*VLOOKUP(_xlfn.NUMBERVALUE($E96),Accounts!$A$4:$B$9,2,TRUE),0)))</f>
        <v/>
      </c>
      <c r="K96" s="27" t="str">
        <f>IF(AND('Budget Adjustment'!$I111="",'Budget Adjustment'!$J111=""),"",IF('Budget Adjustment'!$H111=K$5,('Budget Adjustment'!$I111-'Budget Adjustment'!$J111)*VLOOKUP(_xlfn.NUMBERVALUE($E96),Accounts!$A$4:$B$9,2,TRUE),IF('Budget Adjustment'!$H111=Dimensions!$E$5,('Budget Adjustment'!$I111-'Budget Adjustment'!$J111)/12*VLOOKUP(_xlfn.NUMBERVALUE($E96),Accounts!$A$4:$B$9,2,TRUE),0)))</f>
        <v/>
      </c>
      <c r="L96" s="27" t="str">
        <f>IF(AND('Budget Adjustment'!$I111="",'Budget Adjustment'!$J111=""),"",IF('Budget Adjustment'!$H111=L$5,('Budget Adjustment'!$I111-'Budget Adjustment'!$J111)*VLOOKUP(_xlfn.NUMBERVALUE($E96),Accounts!$A$4:$B$9,2,TRUE),IF('Budget Adjustment'!$H111=Dimensions!$E$5,('Budget Adjustment'!$I111-'Budget Adjustment'!$J111)/12*VLOOKUP(_xlfn.NUMBERVALUE($E96),Accounts!$A$4:$B$9,2,TRUE),0)))</f>
        <v/>
      </c>
      <c r="M96" s="27" t="str">
        <f>IF(AND('Budget Adjustment'!$I111="",'Budget Adjustment'!$J111=""),"",IF('Budget Adjustment'!$H111=M$5,('Budget Adjustment'!$I111-'Budget Adjustment'!$J111)*VLOOKUP(_xlfn.NUMBERVALUE($E96),Accounts!$A$4:$B$9,2,TRUE),IF('Budget Adjustment'!$H111=Dimensions!$E$5,('Budget Adjustment'!$I111-'Budget Adjustment'!$J111)/12*VLOOKUP(_xlfn.NUMBERVALUE($E96),Accounts!$A$4:$B$9,2,TRUE),0)))</f>
        <v/>
      </c>
      <c r="N96" s="27" t="str">
        <f>IF(AND('Budget Adjustment'!$I111="",'Budget Adjustment'!$J111=""),"",IF('Budget Adjustment'!$H111=N$5,('Budget Adjustment'!$I111-'Budget Adjustment'!$J111)*VLOOKUP(_xlfn.NUMBERVALUE($E96),Accounts!$A$4:$B$9,2,TRUE),IF('Budget Adjustment'!$H111=Dimensions!$E$5,('Budget Adjustment'!$I111-'Budget Adjustment'!$J111)/12*VLOOKUP(_xlfn.NUMBERVALUE($E96),Accounts!$A$4:$B$9,2,TRUE),0)))</f>
        <v/>
      </c>
      <c r="O96" s="27" t="str">
        <f>IF(AND('Budget Adjustment'!$I111="",'Budget Adjustment'!$J111=""),"",IF('Budget Adjustment'!$H111=O$5,('Budget Adjustment'!$I111-'Budget Adjustment'!$J111)*VLOOKUP(_xlfn.NUMBERVALUE($E96),Accounts!$A$4:$B$9,2,TRUE),IF('Budget Adjustment'!$H111=Dimensions!$E$5,('Budget Adjustment'!$I111-'Budget Adjustment'!$J111)/12*VLOOKUP(_xlfn.NUMBERVALUE($E96),Accounts!$A$4:$B$9,2,TRUE),0)))</f>
        <v/>
      </c>
      <c r="P96" s="27" t="str">
        <f>IF(AND('Budget Adjustment'!$I111="",'Budget Adjustment'!$J111=""),"",IF('Budget Adjustment'!$H111=P$5,('Budget Adjustment'!$I111-'Budget Adjustment'!$J111)*VLOOKUP(_xlfn.NUMBERVALUE($E96),Accounts!$A$4:$B$9,2,TRUE),IF('Budget Adjustment'!$H111=Dimensions!$E$5,('Budget Adjustment'!$I111-'Budget Adjustment'!$J111)/12*VLOOKUP(_xlfn.NUMBERVALUE($E96),Accounts!$A$4:$B$9,2,TRUE),0)))</f>
        <v/>
      </c>
      <c r="Q96" s="27" t="str">
        <f>IF(AND('Budget Adjustment'!$I111="",'Budget Adjustment'!$J111=""),"",IF('Budget Adjustment'!$H111=Q$5,('Budget Adjustment'!$I111-'Budget Adjustment'!$J111)*VLOOKUP(_xlfn.NUMBERVALUE($E96),Accounts!$A$4:$B$9,2,TRUE),IF('Budget Adjustment'!$H111=Dimensions!$E$5,('Budget Adjustment'!$I111-'Budget Adjustment'!$J111)/12*VLOOKUP(_xlfn.NUMBERVALUE($E96),Accounts!$A$4:$B$9,2,TRUE),0)))</f>
        <v/>
      </c>
      <c r="R96" s="27" t="str">
        <f>IF(AND('Budget Adjustment'!$I111="",'Budget Adjustment'!$J111=""),"",IF('Budget Adjustment'!$H111=R$5,('Budget Adjustment'!$I111-'Budget Adjustment'!$J111)*VLOOKUP(_xlfn.NUMBERVALUE($E96),Accounts!$A$4:$B$9,2,TRUE),IF('Budget Adjustment'!$H111=Dimensions!$E$5,('Budget Adjustment'!$I111-'Budget Adjustment'!$J111)/12*VLOOKUP(_xlfn.NUMBERVALUE($E96),Accounts!$A$4:$B$9,2,TRUE),0)))</f>
        <v/>
      </c>
      <c r="S96" s="27" t="str">
        <f>IF(AND('Budget Adjustment'!$I111="",'Budget Adjustment'!$J111=""),"",IF('Budget Adjustment'!$H111=S$5,('Budget Adjustment'!$I111-'Budget Adjustment'!$J111)*VLOOKUP(_xlfn.NUMBERVALUE($E96),Accounts!$A$4:$B$9,2,TRUE),IF('Budget Adjustment'!$H111=Dimensions!$E$5,('Budget Adjustment'!$I111-'Budget Adjustment'!$J111)/12*VLOOKUP(_xlfn.NUMBERVALUE($E96),Accounts!$A$4:$B$9,2,TRUE),0)))</f>
        <v/>
      </c>
      <c r="T96" s="27" t="str">
        <f>IF(AND('Budget Adjustment'!$I111="",'Budget Adjustment'!$J111=""),"",IF('Budget Adjustment'!$H111=T$5,('Budget Adjustment'!$I111-'Budget Adjustment'!$J111)*VLOOKUP(_xlfn.NUMBERVALUE($E96),Accounts!$A$4:$B$9,2,TRUE),IF('Budget Adjustment'!$H111=Dimensions!$E$5,('Budget Adjustment'!$I111-'Budget Adjustment'!$J111)/12*VLOOKUP(_xlfn.NUMBERVALUE($E96),Accounts!$A$4:$B$9,2,TRUE),0)))</f>
        <v/>
      </c>
    </row>
    <row r="97" spans="1:20" x14ac:dyDescent="0.35">
      <c r="A97" s="27" t="str">
        <f>IF('Budget Adjustment'!B112="","",CONCATENATE(Dimensions!F$2,LEFT('Budget Adjustment'!B112,2)))</f>
        <v/>
      </c>
      <c r="B97" s="27" t="str">
        <f>IF('Budget Adjustment'!C112="","",CONCATENATE(Dimensions!G$2,LEFT('Budget Adjustment'!C112,4)))</f>
        <v/>
      </c>
      <c r="C97" s="27" t="str">
        <f>IF('Budget Adjustment'!D112="","",CONCATENATE(Dimensions!H$2,LEFT('Budget Adjustment'!D112,5)))</f>
        <v/>
      </c>
      <c r="D97" s="27" t="str">
        <f>IF('Budget Adjustment'!E112="","",CONCATENATE(Dimensions!I$2,LEFT('Budget Adjustment'!E112,6)))</f>
        <v/>
      </c>
      <c r="E97" s="27" t="str">
        <f>IF('Budget Adjustment'!F112="","",LEFT('Budget Adjustment'!F112,5))</f>
        <v/>
      </c>
      <c r="F97" s="27" t="str">
        <f>IF('Budget Adjustment'!G112="","",CONCATENATE(Dimensions!K$2,LEFT('Budget Adjustment'!G112,3)))</f>
        <v/>
      </c>
      <c r="G97" s="27" t="str">
        <f>IF('Budget Adjustment'!B112="","","Upload Line Item")</f>
        <v/>
      </c>
      <c r="H97" s="27" t="str">
        <f>IF('Budget Adjustment'!B112="","",CONCATENATE('Budget Adjustment'!$C$5," (",'Budget Adjustment'!$I$5,"): ",'Budget Adjustment'!K112))</f>
        <v/>
      </c>
      <c r="I97" s="27" t="str">
        <f>IF(AND('Budget Adjustment'!$I112="",'Budget Adjustment'!$J112=""),"",IF('Budget Adjustment'!$H112=I$5,('Budget Adjustment'!$I112-'Budget Adjustment'!$J112)*VLOOKUP(_xlfn.NUMBERVALUE($E97),Accounts!$A$4:$B$9,2,TRUE),IF('Budget Adjustment'!$H112=Dimensions!$E$5,('Budget Adjustment'!$I112-'Budget Adjustment'!$J112)/12*VLOOKUP(_xlfn.NUMBERVALUE($E97),Accounts!$A$4:$B$9,2,TRUE),0)))</f>
        <v/>
      </c>
      <c r="J97" s="27" t="str">
        <f>IF(AND('Budget Adjustment'!$I112="",'Budget Adjustment'!$J112=""),"",IF('Budget Adjustment'!$H112=J$5,('Budget Adjustment'!$I112-'Budget Adjustment'!$J112)*VLOOKUP(_xlfn.NUMBERVALUE($E97),Accounts!$A$4:$B$9,2,TRUE),IF('Budget Adjustment'!$H112=Dimensions!$E$5,('Budget Adjustment'!$I112-'Budget Adjustment'!$J112)/12*VLOOKUP(_xlfn.NUMBERVALUE($E97),Accounts!$A$4:$B$9,2,TRUE),0)))</f>
        <v/>
      </c>
      <c r="K97" s="27" t="str">
        <f>IF(AND('Budget Adjustment'!$I112="",'Budget Adjustment'!$J112=""),"",IF('Budget Adjustment'!$H112=K$5,('Budget Adjustment'!$I112-'Budget Adjustment'!$J112)*VLOOKUP(_xlfn.NUMBERVALUE($E97),Accounts!$A$4:$B$9,2,TRUE),IF('Budget Adjustment'!$H112=Dimensions!$E$5,('Budget Adjustment'!$I112-'Budget Adjustment'!$J112)/12*VLOOKUP(_xlfn.NUMBERVALUE($E97),Accounts!$A$4:$B$9,2,TRUE),0)))</f>
        <v/>
      </c>
      <c r="L97" s="27" t="str">
        <f>IF(AND('Budget Adjustment'!$I112="",'Budget Adjustment'!$J112=""),"",IF('Budget Adjustment'!$H112=L$5,('Budget Adjustment'!$I112-'Budget Adjustment'!$J112)*VLOOKUP(_xlfn.NUMBERVALUE($E97),Accounts!$A$4:$B$9,2,TRUE),IF('Budget Adjustment'!$H112=Dimensions!$E$5,('Budget Adjustment'!$I112-'Budget Adjustment'!$J112)/12*VLOOKUP(_xlfn.NUMBERVALUE($E97),Accounts!$A$4:$B$9,2,TRUE),0)))</f>
        <v/>
      </c>
      <c r="M97" s="27" t="str">
        <f>IF(AND('Budget Adjustment'!$I112="",'Budget Adjustment'!$J112=""),"",IF('Budget Adjustment'!$H112=M$5,('Budget Adjustment'!$I112-'Budget Adjustment'!$J112)*VLOOKUP(_xlfn.NUMBERVALUE($E97),Accounts!$A$4:$B$9,2,TRUE),IF('Budget Adjustment'!$H112=Dimensions!$E$5,('Budget Adjustment'!$I112-'Budget Adjustment'!$J112)/12*VLOOKUP(_xlfn.NUMBERVALUE($E97),Accounts!$A$4:$B$9,2,TRUE),0)))</f>
        <v/>
      </c>
      <c r="N97" s="27" t="str">
        <f>IF(AND('Budget Adjustment'!$I112="",'Budget Adjustment'!$J112=""),"",IF('Budget Adjustment'!$H112=N$5,('Budget Adjustment'!$I112-'Budget Adjustment'!$J112)*VLOOKUP(_xlfn.NUMBERVALUE($E97),Accounts!$A$4:$B$9,2,TRUE),IF('Budget Adjustment'!$H112=Dimensions!$E$5,('Budget Adjustment'!$I112-'Budget Adjustment'!$J112)/12*VLOOKUP(_xlfn.NUMBERVALUE($E97),Accounts!$A$4:$B$9,2,TRUE),0)))</f>
        <v/>
      </c>
      <c r="O97" s="27" t="str">
        <f>IF(AND('Budget Adjustment'!$I112="",'Budget Adjustment'!$J112=""),"",IF('Budget Adjustment'!$H112=O$5,('Budget Adjustment'!$I112-'Budget Adjustment'!$J112)*VLOOKUP(_xlfn.NUMBERVALUE($E97),Accounts!$A$4:$B$9,2,TRUE),IF('Budget Adjustment'!$H112=Dimensions!$E$5,('Budget Adjustment'!$I112-'Budget Adjustment'!$J112)/12*VLOOKUP(_xlfn.NUMBERVALUE($E97),Accounts!$A$4:$B$9,2,TRUE),0)))</f>
        <v/>
      </c>
      <c r="P97" s="27" t="str">
        <f>IF(AND('Budget Adjustment'!$I112="",'Budget Adjustment'!$J112=""),"",IF('Budget Adjustment'!$H112=P$5,('Budget Adjustment'!$I112-'Budget Adjustment'!$J112)*VLOOKUP(_xlfn.NUMBERVALUE($E97),Accounts!$A$4:$B$9,2,TRUE),IF('Budget Adjustment'!$H112=Dimensions!$E$5,('Budget Adjustment'!$I112-'Budget Adjustment'!$J112)/12*VLOOKUP(_xlfn.NUMBERVALUE($E97),Accounts!$A$4:$B$9,2,TRUE),0)))</f>
        <v/>
      </c>
      <c r="Q97" s="27" t="str">
        <f>IF(AND('Budget Adjustment'!$I112="",'Budget Adjustment'!$J112=""),"",IF('Budget Adjustment'!$H112=Q$5,('Budget Adjustment'!$I112-'Budget Adjustment'!$J112)*VLOOKUP(_xlfn.NUMBERVALUE($E97),Accounts!$A$4:$B$9,2,TRUE),IF('Budget Adjustment'!$H112=Dimensions!$E$5,('Budget Adjustment'!$I112-'Budget Adjustment'!$J112)/12*VLOOKUP(_xlfn.NUMBERVALUE($E97),Accounts!$A$4:$B$9,2,TRUE),0)))</f>
        <v/>
      </c>
      <c r="R97" s="27" t="str">
        <f>IF(AND('Budget Adjustment'!$I112="",'Budget Adjustment'!$J112=""),"",IF('Budget Adjustment'!$H112=R$5,('Budget Adjustment'!$I112-'Budget Adjustment'!$J112)*VLOOKUP(_xlfn.NUMBERVALUE($E97),Accounts!$A$4:$B$9,2,TRUE),IF('Budget Adjustment'!$H112=Dimensions!$E$5,('Budget Adjustment'!$I112-'Budget Adjustment'!$J112)/12*VLOOKUP(_xlfn.NUMBERVALUE($E97),Accounts!$A$4:$B$9,2,TRUE),0)))</f>
        <v/>
      </c>
      <c r="S97" s="27" t="str">
        <f>IF(AND('Budget Adjustment'!$I112="",'Budget Adjustment'!$J112=""),"",IF('Budget Adjustment'!$H112=S$5,('Budget Adjustment'!$I112-'Budget Adjustment'!$J112)*VLOOKUP(_xlfn.NUMBERVALUE($E97),Accounts!$A$4:$B$9,2,TRUE),IF('Budget Adjustment'!$H112=Dimensions!$E$5,('Budget Adjustment'!$I112-'Budget Adjustment'!$J112)/12*VLOOKUP(_xlfn.NUMBERVALUE($E97),Accounts!$A$4:$B$9,2,TRUE),0)))</f>
        <v/>
      </c>
      <c r="T97" s="27" t="str">
        <f>IF(AND('Budget Adjustment'!$I112="",'Budget Adjustment'!$J112=""),"",IF('Budget Adjustment'!$H112=T$5,('Budget Adjustment'!$I112-'Budget Adjustment'!$J112)*VLOOKUP(_xlfn.NUMBERVALUE($E97),Accounts!$A$4:$B$9,2,TRUE),IF('Budget Adjustment'!$H112=Dimensions!$E$5,('Budget Adjustment'!$I112-'Budget Adjustment'!$J112)/12*VLOOKUP(_xlfn.NUMBERVALUE($E97),Accounts!$A$4:$B$9,2,TRUE),0)))</f>
        <v/>
      </c>
    </row>
    <row r="98" spans="1:20" x14ac:dyDescent="0.35">
      <c r="A98" s="27" t="str">
        <f>IF('Budget Adjustment'!B113="","",CONCATENATE(Dimensions!F$2,LEFT('Budget Adjustment'!B113,2)))</f>
        <v/>
      </c>
      <c r="B98" s="27" t="str">
        <f>IF('Budget Adjustment'!C113="","",CONCATENATE(Dimensions!G$2,LEFT('Budget Adjustment'!C113,4)))</f>
        <v/>
      </c>
      <c r="C98" s="27" t="str">
        <f>IF('Budget Adjustment'!D113="","",CONCATENATE(Dimensions!H$2,LEFT('Budget Adjustment'!D113,5)))</f>
        <v/>
      </c>
      <c r="D98" s="27" t="str">
        <f>IF('Budget Adjustment'!E113="","",CONCATENATE(Dimensions!I$2,LEFT('Budget Adjustment'!E113,6)))</f>
        <v/>
      </c>
      <c r="E98" s="27" t="str">
        <f>IF('Budget Adjustment'!F113="","",LEFT('Budget Adjustment'!F113,5))</f>
        <v/>
      </c>
      <c r="F98" s="27" t="str">
        <f>IF('Budget Adjustment'!G113="","",CONCATENATE(Dimensions!K$2,LEFT('Budget Adjustment'!G113,3)))</f>
        <v/>
      </c>
      <c r="G98" s="27" t="str">
        <f>IF('Budget Adjustment'!B113="","","Upload Line Item")</f>
        <v/>
      </c>
      <c r="H98" s="27" t="str">
        <f>IF('Budget Adjustment'!B113="","",CONCATENATE('Budget Adjustment'!$C$5," (",'Budget Adjustment'!$I$5,"): ",'Budget Adjustment'!K113))</f>
        <v/>
      </c>
      <c r="I98" s="27" t="str">
        <f>IF(AND('Budget Adjustment'!$I113="",'Budget Adjustment'!$J113=""),"",IF('Budget Adjustment'!$H113=I$5,('Budget Adjustment'!$I113-'Budget Adjustment'!$J113)*VLOOKUP(_xlfn.NUMBERVALUE($E98),Accounts!$A$4:$B$9,2,TRUE),IF('Budget Adjustment'!$H113=Dimensions!$E$5,('Budget Adjustment'!$I113-'Budget Adjustment'!$J113)/12*VLOOKUP(_xlfn.NUMBERVALUE($E98),Accounts!$A$4:$B$9,2,TRUE),0)))</f>
        <v/>
      </c>
      <c r="J98" s="27" t="str">
        <f>IF(AND('Budget Adjustment'!$I113="",'Budget Adjustment'!$J113=""),"",IF('Budget Adjustment'!$H113=J$5,('Budget Adjustment'!$I113-'Budget Adjustment'!$J113)*VLOOKUP(_xlfn.NUMBERVALUE($E98),Accounts!$A$4:$B$9,2,TRUE),IF('Budget Adjustment'!$H113=Dimensions!$E$5,('Budget Adjustment'!$I113-'Budget Adjustment'!$J113)/12*VLOOKUP(_xlfn.NUMBERVALUE($E98),Accounts!$A$4:$B$9,2,TRUE),0)))</f>
        <v/>
      </c>
      <c r="K98" s="27" t="str">
        <f>IF(AND('Budget Adjustment'!$I113="",'Budget Adjustment'!$J113=""),"",IF('Budget Adjustment'!$H113=K$5,('Budget Adjustment'!$I113-'Budget Adjustment'!$J113)*VLOOKUP(_xlfn.NUMBERVALUE($E98),Accounts!$A$4:$B$9,2,TRUE),IF('Budget Adjustment'!$H113=Dimensions!$E$5,('Budget Adjustment'!$I113-'Budget Adjustment'!$J113)/12*VLOOKUP(_xlfn.NUMBERVALUE($E98),Accounts!$A$4:$B$9,2,TRUE),0)))</f>
        <v/>
      </c>
      <c r="L98" s="27" t="str">
        <f>IF(AND('Budget Adjustment'!$I113="",'Budget Adjustment'!$J113=""),"",IF('Budget Adjustment'!$H113=L$5,('Budget Adjustment'!$I113-'Budget Adjustment'!$J113)*VLOOKUP(_xlfn.NUMBERVALUE($E98),Accounts!$A$4:$B$9,2,TRUE),IF('Budget Adjustment'!$H113=Dimensions!$E$5,('Budget Adjustment'!$I113-'Budget Adjustment'!$J113)/12*VLOOKUP(_xlfn.NUMBERVALUE($E98),Accounts!$A$4:$B$9,2,TRUE),0)))</f>
        <v/>
      </c>
      <c r="M98" s="27" t="str">
        <f>IF(AND('Budget Adjustment'!$I113="",'Budget Adjustment'!$J113=""),"",IF('Budget Adjustment'!$H113=M$5,('Budget Adjustment'!$I113-'Budget Adjustment'!$J113)*VLOOKUP(_xlfn.NUMBERVALUE($E98),Accounts!$A$4:$B$9,2,TRUE),IF('Budget Adjustment'!$H113=Dimensions!$E$5,('Budget Adjustment'!$I113-'Budget Adjustment'!$J113)/12*VLOOKUP(_xlfn.NUMBERVALUE($E98),Accounts!$A$4:$B$9,2,TRUE),0)))</f>
        <v/>
      </c>
      <c r="N98" s="27" t="str">
        <f>IF(AND('Budget Adjustment'!$I113="",'Budget Adjustment'!$J113=""),"",IF('Budget Adjustment'!$H113=N$5,('Budget Adjustment'!$I113-'Budget Adjustment'!$J113)*VLOOKUP(_xlfn.NUMBERVALUE($E98),Accounts!$A$4:$B$9,2,TRUE),IF('Budget Adjustment'!$H113=Dimensions!$E$5,('Budget Adjustment'!$I113-'Budget Adjustment'!$J113)/12*VLOOKUP(_xlfn.NUMBERVALUE($E98),Accounts!$A$4:$B$9,2,TRUE),0)))</f>
        <v/>
      </c>
      <c r="O98" s="27" t="str">
        <f>IF(AND('Budget Adjustment'!$I113="",'Budget Adjustment'!$J113=""),"",IF('Budget Adjustment'!$H113=O$5,('Budget Adjustment'!$I113-'Budget Adjustment'!$J113)*VLOOKUP(_xlfn.NUMBERVALUE($E98),Accounts!$A$4:$B$9,2,TRUE),IF('Budget Adjustment'!$H113=Dimensions!$E$5,('Budget Adjustment'!$I113-'Budget Adjustment'!$J113)/12*VLOOKUP(_xlfn.NUMBERVALUE($E98),Accounts!$A$4:$B$9,2,TRUE),0)))</f>
        <v/>
      </c>
      <c r="P98" s="27" t="str">
        <f>IF(AND('Budget Adjustment'!$I113="",'Budget Adjustment'!$J113=""),"",IF('Budget Adjustment'!$H113=P$5,('Budget Adjustment'!$I113-'Budget Adjustment'!$J113)*VLOOKUP(_xlfn.NUMBERVALUE($E98),Accounts!$A$4:$B$9,2,TRUE),IF('Budget Adjustment'!$H113=Dimensions!$E$5,('Budget Adjustment'!$I113-'Budget Adjustment'!$J113)/12*VLOOKUP(_xlfn.NUMBERVALUE($E98),Accounts!$A$4:$B$9,2,TRUE),0)))</f>
        <v/>
      </c>
      <c r="Q98" s="27" t="str">
        <f>IF(AND('Budget Adjustment'!$I113="",'Budget Adjustment'!$J113=""),"",IF('Budget Adjustment'!$H113=Q$5,('Budget Adjustment'!$I113-'Budget Adjustment'!$J113)*VLOOKUP(_xlfn.NUMBERVALUE($E98),Accounts!$A$4:$B$9,2,TRUE),IF('Budget Adjustment'!$H113=Dimensions!$E$5,('Budget Adjustment'!$I113-'Budget Adjustment'!$J113)/12*VLOOKUP(_xlfn.NUMBERVALUE($E98),Accounts!$A$4:$B$9,2,TRUE),0)))</f>
        <v/>
      </c>
      <c r="R98" s="27" t="str">
        <f>IF(AND('Budget Adjustment'!$I113="",'Budget Adjustment'!$J113=""),"",IF('Budget Adjustment'!$H113=R$5,('Budget Adjustment'!$I113-'Budget Adjustment'!$J113)*VLOOKUP(_xlfn.NUMBERVALUE($E98),Accounts!$A$4:$B$9,2,TRUE),IF('Budget Adjustment'!$H113=Dimensions!$E$5,('Budget Adjustment'!$I113-'Budget Adjustment'!$J113)/12*VLOOKUP(_xlfn.NUMBERVALUE($E98),Accounts!$A$4:$B$9,2,TRUE),0)))</f>
        <v/>
      </c>
      <c r="S98" s="27" t="str">
        <f>IF(AND('Budget Adjustment'!$I113="",'Budget Adjustment'!$J113=""),"",IF('Budget Adjustment'!$H113=S$5,('Budget Adjustment'!$I113-'Budget Adjustment'!$J113)*VLOOKUP(_xlfn.NUMBERVALUE($E98),Accounts!$A$4:$B$9,2,TRUE),IF('Budget Adjustment'!$H113=Dimensions!$E$5,('Budget Adjustment'!$I113-'Budget Adjustment'!$J113)/12*VLOOKUP(_xlfn.NUMBERVALUE($E98),Accounts!$A$4:$B$9,2,TRUE),0)))</f>
        <v/>
      </c>
      <c r="T98" s="27" t="str">
        <f>IF(AND('Budget Adjustment'!$I113="",'Budget Adjustment'!$J113=""),"",IF('Budget Adjustment'!$H113=T$5,('Budget Adjustment'!$I113-'Budget Adjustment'!$J113)*VLOOKUP(_xlfn.NUMBERVALUE($E98),Accounts!$A$4:$B$9,2,TRUE),IF('Budget Adjustment'!$H113=Dimensions!$E$5,('Budget Adjustment'!$I113-'Budget Adjustment'!$J113)/12*VLOOKUP(_xlfn.NUMBERVALUE($E98),Accounts!$A$4:$B$9,2,TRUE),0)))</f>
        <v/>
      </c>
    </row>
    <row r="99" spans="1:20" x14ac:dyDescent="0.35">
      <c r="A99" s="27" t="str">
        <f>IF('Budget Adjustment'!B114="","",CONCATENATE(Dimensions!F$2,LEFT('Budget Adjustment'!B114,2)))</f>
        <v/>
      </c>
      <c r="B99" s="27" t="str">
        <f>IF('Budget Adjustment'!C114="","",CONCATENATE(Dimensions!G$2,LEFT('Budget Adjustment'!C114,4)))</f>
        <v/>
      </c>
      <c r="C99" s="27" t="str">
        <f>IF('Budget Adjustment'!D114="","",CONCATENATE(Dimensions!H$2,LEFT('Budget Adjustment'!D114,5)))</f>
        <v/>
      </c>
      <c r="D99" s="27" t="str">
        <f>IF('Budget Adjustment'!E114="","",CONCATENATE(Dimensions!I$2,LEFT('Budget Adjustment'!E114,6)))</f>
        <v/>
      </c>
      <c r="E99" s="27" t="str">
        <f>IF('Budget Adjustment'!F114="","",LEFT('Budget Adjustment'!F114,5))</f>
        <v/>
      </c>
      <c r="F99" s="27" t="str">
        <f>IF('Budget Adjustment'!G114="","",CONCATENATE(Dimensions!K$2,LEFT('Budget Adjustment'!G114,3)))</f>
        <v/>
      </c>
      <c r="G99" s="27" t="str">
        <f>IF('Budget Adjustment'!B114="","","Upload Line Item")</f>
        <v/>
      </c>
      <c r="H99" s="27" t="str">
        <f>IF('Budget Adjustment'!B114="","",CONCATENATE('Budget Adjustment'!$C$5," (",'Budget Adjustment'!$I$5,"): ",'Budget Adjustment'!K114))</f>
        <v/>
      </c>
      <c r="I99" s="27" t="str">
        <f>IF(AND('Budget Adjustment'!$I114="",'Budget Adjustment'!$J114=""),"",IF('Budget Adjustment'!$H114=I$5,('Budget Adjustment'!$I114-'Budget Adjustment'!$J114)*VLOOKUP(_xlfn.NUMBERVALUE($E99),Accounts!$A$4:$B$9,2,TRUE),IF('Budget Adjustment'!$H114=Dimensions!$E$5,('Budget Adjustment'!$I114-'Budget Adjustment'!$J114)/12*VLOOKUP(_xlfn.NUMBERVALUE($E99),Accounts!$A$4:$B$9,2,TRUE),0)))</f>
        <v/>
      </c>
      <c r="J99" s="27" t="str">
        <f>IF(AND('Budget Adjustment'!$I114="",'Budget Adjustment'!$J114=""),"",IF('Budget Adjustment'!$H114=J$5,('Budget Adjustment'!$I114-'Budget Adjustment'!$J114)*VLOOKUP(_xlfn.NUMBERVALUE($E99),Accounts!$A$4:$B$9,2,TRUE),IF('Budget Adjustment'!$H114=Dimensions!$E$5,('Budget Adjustment'!$I114-'Budget Adjustment'!$J114)/12*VLOOKUP(_xlfn.NUMBERVALUE($E99),Accounts!$A$4:$B$9,2,TRUE),0)))</f>
        <v/>
      </c>
      <c r="K99" s="27" t="str">
        <f>IF(AND('Budget Adjustment'!$I114="",'Budget Adjustment'!$J114=""),"",IF('Budget Adjustment'!$H114=K$5,('Budget Adjustment'!$I114-'Budget Adjustment'!$J114)*VLOOKUP(_xlfn.NUMBERVALUE($E99),Accounts!$A$4:$B$9,2,TRUE),IF('Budget Adjustment'!$H114=Dimensions!$E$5,('Budget Adjustment'!$I114-'Budget Adjustment'!$J114)/12*VLOOKUP(_xlfn.NUMBERVALUE($E99),Accounts!$A$4:$B$9,2,TRUE),0)))</f>
        <v/>
      </c>
      <c r="L99" s="27" t="str">
        <f>IF(AND('Budget Adjustment'!$I114="",'Budget Adjustment'!$J114=""),"",IF('Budget Adjustment'!$H114=L$5,('Budget Adjustment'!$I114-'Budget Adjustment'!$J114)*VLOOKUP(_xlfn.NUMBERVALUE($E99),Accounts!$A$4:$B$9,2,TRUE),IF('Budget Adjustment'!$H114=Dimensions!$E$5,('Budget Adjustment'!$I114-'Budget Adjustment'!$J114)/12*VLOOKUP(_xlfn.NUMBERVALUE($E99),Accounts!$A$4:$B$9,2,TRUE),0)))</f>
        <v/>
      </c>
      <c r="M99" s="27" t="str">
        <f>IF(AND('Budget Adjustment'!$I114="",'Budget Adjustment'!$J114=""),"",IF('Budget Adjustment'!$H114=M$5,('Budget Adjustment'!$I114-'Budget Adjustment'!$J114)*VLOOKUP(_xlfn.NUMBERVALUE($E99),Accounts!$A$4:$B$9,2,TRUE),IF('Budget Adjustment'!$H114=Dimensions!$E$5,('Budget Adjustment'!$I114-'Budget Adjustment'!$J114)/12*VLOOKUP(_xlfn.NUMBERVALUE($E99),Accounts!$A$4:$B$9,2,TRUE),0)))</f>
        <v/>
      </c>
      <c r="N99" s="27" t="str">
        <f>IF(AND('Budget Adjustment'!$I114="",'Budget Adjustment'!$J114=""),"",IF('Budget Adjustment'!$H114=N$5,('Budget Adjustment'!$I114-'Budget Adjustment'!$J114)*VLOOKUP(_xlfn.NUMBERVALUE($E99),Accounts!$A$4:$B$9,2,TRUE),IF('Budget Adjustment'!$H114=Dimensions!$E$5,('Budget Adjustment'!$I114-'Budget Adjustment'!$J114)/12*VLOOKUP(_xlfn.NUMBERVALUE($E99),Accounts!$A$4:$B$9,2,TRUE),0)))</f>
        <v/>
      </c>
      <c r="O99" s="27" t="str">
        <f>IF(AND('Budget Adjustment'!$I114="",'Budget Adjustment'!$J114=""),"",IF('Budget Adjustment'!$H114=O$5,('Budget Adjustment'!$I114-'Budget Adjustment'!$J114)*VLOOKUP(_xlfn.NUMBERVALUE($E99),Accounts!$A$4:$B$9,2,TRUE),IF('Budget Adjustment'!$H114=Dimensions!$E$5,('Budget Adjustment'!$I114-'Budget Adjustment'!$J114)/12*VLOOKUP(_xlfn.NUMBERVALUE($E99),Accounts!$A$4:$B$9,2,TRUE),0)))</f>
        <v/>
      </c>
      <c r="P99" s="27" t="str">
        <f>IF(AND('Budget Adjustment'!$I114="",'Budget Adjustment'!$J114=""),"",IF('Budget Adjustment'!$H114=P$5,('Budget Adjustment'!$I114-'Budget Adjustment'!$J114)*VLOOKUP(_xlfn.NUMBERVALUE($E99),Accounts!$A$4:$B$9,2,TRUE),IF('Budget Adjustment'!$H114=Dimensions!$E$5,('Budget Adjustment'!$I114-'Budget Adjustment'!$J114)/12*VLOOKUP(_xlfn.NUMBERVALUE($E99),Accounts!$A$4:$B$9,2,TRUE),0)))</f>
        <v/>
      </c>
      <c r="Q99" s="27" t="str">
        <f>IF(AND('Budget Adjustment'!$I114="",'Budget Adjustment'!$J114=""),"",IF('Budget Adjustment'!$H114=Q$5,('Budget Adjustment'!$I114-'Budget Adjustment'!$J114)*VLOOKUP(_xlfn.NUMBERVALUE($E99),Accounts!$A$4:$B$9,2,TRUE),IF('Budget Adjustment'!$H114=Dimensions!$E$5,('Budget Adjustment'!$I114-'Budget Adjustment'!$J114)/12*VLOOKUP(_xlfn.NUMBERVALUE($E99),Accounts!$A$4:$B$9,2,TRUE),0)))</f>
        <v/>
      </c>
      <c r="R99" s="27" t="str">
        <f>IF(AND('Budget Adjustment'!$I114="",'Budget Adjustment'!$J114=""),"",IF('Budget Adjustment'!$H114=R$5,('Budget Adjustment'!$I114-'Budget Adjustment'!$J114)*VLOOKUP(_xlfn.NUMBERVALUE($E99),Accounts!$A$4:$B$9,2,TRUE),IF('Budget Adjustment'!$H114=Dimensions!$E$5,('Budget Adjustment'!$I114-'Budget Adjustment'!$J114)/12*VLOOKUP(_xlfn.NUMBERVALUE($E99),Accounts!$A$4:$B$9,2,TRUE),0)))</f>
        <v/>
      </c>
      <c r="S99" s="27" t="str">
        <f>IF(AND('Budget Adjustment'!$I114="",'Budget Adjustment'!$J114=""),"",IF('Budget Adjustment'!$H114=S$5,('Budget Adjustment'!$I114-'Budget Adjustment'!$J114)*VLOOKUP(_xlfn.NUMBERVALUE($E99),Accounts!$A$4:$B$9,2,TRUE),IF('Budget Adjustment'!$H114=Dimensions!$E$5,('Budget Adjustment'!$I114-'Budget Adjustment'!$J114)/12*VLOOKUP(_xlfn.NUMBERVALUE($E99),Accounts!$A$4:$B$9,2,TRUE),0)))</f>
        <v/>
      </c>
      <c r="T99" s="27" t="str">
        <f>IF(AND('Budget Adjustment'!$I114="",'Budget Adjustment'!$J114=""),"",IF('Budget Adjustment'!$H114=T$5,('Budget Adjustment'!$I114-'Budget Adjustment'!$J114)*VLOOKUP(_xlfn.NUMBERVALUE($E99),Accounts!$A$4:$B$9,2,TRUE),IF('Budget Adjustment'!$H114=Dimensions!$E$5,('Budget Adjustment'!$I114-'Budget Adjustment'!$J114)/12*VLOOKUP(_xlfn.NUMBERVALUE($E99),Accounts!$A$4:$B$9,2,TRUE),0)))</f>
        <v/>
      </c>
    </row>
    <row r="100" spans="1:20" x14ac:dyDescent="0.35">
      <c r="A100" s="27" t="str">
        <f>IF('Budget Adjustment'!B115="","",CONCATENATE(Dimensions!F$2,LEFT('Budget Adjustment'!B115,2)))</f>
        <v/>
      </c>
      <c r="B100" s="27" t="str">
        <f>IF('Budget Adjustment'!C115="","",CONCATENATE(Dimensions!G$2,LEFT('Budget Adjustment'!C115,4)))</f>
        <v/>
      </c>
      <c r="C100" s="27" t="str">
        <f>IF('Budget Adjustment'!D115="","",CONCATENATE(Dimensions!H$2,LEFT('Budget Adjustment'!D115,5)))</f>
        <v/>
      </c>
      <c r="D100" s="27" t="str">
        <f>IF('Budget Adjustment'!E115="","",CONCATENATE(Dimensions!I$2,LEFT('Budget Adjustment'!E115,6)))</f>
        <v/>
      </c>
      <c r="E100" s="27" t="str">
        <f>IF('Budget Adjustment'!F115="","",LEFT('Budget Adjustment'!F115,5))</f>
        <v/>
      </c>
      <c r="F100" s="27" t="str">
        <f>IF('Budget Adjustment'!G115="","",CONCATENATE(Dimensions!K$2,LEFT('Budget Adjustment'!G115,3)))</f>
        <v/>
      </c>
      <c r="G100" s="27" t="str">
        <f>IF('Budget Adjustment'!B115="","","Upload Line Item")</f>
        <v/>
      </c>
      <c r="H100" s="27" t="str">
        <f>IF('Budget Adjustment'!B115="","",CONCATENATE('Budget Adjustment'!$C$5," (",'Budget Adjustment'!$I$5,"): ",'Budget Adjustment'!K115))</f>
        <v/>
      </c>
      <c r="I100" s="27" t="str">
        <f>IF(AND('Budget Adjustment'!$I115="",'Budget Adjustment'!$J115=""),"",IF('Budget Adjustment'!$H115=I$5,('Budget Adjustment'!$I115-'Budget Adjustment'!$J115)*VLOOKUP(_xlfn.NUMBERVALUE($E100),Accounts!$A$4:$B$9,2,TRUE),IF('Budget Adjustment'!$H115=Dimensions!$E$5,('Budget Adjustment'!$I115-'Budget Adjustment'!$J115)/12*VLOOKUP(_xlfn.NUMBERVALUE($E100),Accounts!$A$4:$B$9,2,TRUE),0)))</f>
        <v/>
      </c>
      <c r="J100" s="27" t="str">
        <f>IF(AND('Budget Adjustment'!$I115="",'Budget Adjustment'!$J115=""),"",IF('Budget Adjustment'!$H115=J$5,('Budget Adjustment'!$I115-'Budget Adjustment'!$J115)*VLOOKUP(_xlfn.NUMBERVALUE($E100),Accounts!$A$4:$B$9,2,TRUE),IF('Budget Adjustment'!$H115=Dimensions!$E$5,('Budget Adjustment'!$I115-'Budget Adjustment'!$J115)/12*VLOOKUP(_xlfn.NUMBERVALUE($E100),Accounts!$A$4:$B$9,2,TRUE),0)))</f>
        <v/>
      </c>
      <c r="K100" s="27" t="str">
        <f>IF(AND('Budget Adjustment'!$I115="",'Budget Adjustment'!$J115=""),"",IF('Budget Adjustment'!$H115=K$5,('Budget Adjustment'!$I115-'Budget Adjustment'!$J115)*VLOOKUP(_xlfn.NUMBERVALUE($E100),Accounts!$A$4:$B$9,2,TRUE),IF('Budget Adjustment'!$H115=Dimensions!$E$5,('Budget Adjustment'!$I115-'Budget Adjustment'!$J115)/12*VLOOKUP(_xlfn.NUMBERVALUE($E100),Accounts!$A$4:$B$9,2,TRUE),0)))</f>
        <v/>
      </c>
      <c r="L100" s="27" t="str">
        <f>IF(AND('Budget Adjustment'!$I115="",'Budget Adjustment'!$J115=""),"",IF('Budget Adjustment'!$H115=L$5,('Budget Adjustment'!$I115-'Budget Adjustment'!$J115)*VLOOKUP(_xlfn.NUMBERVALUE($E100),Accounts!$A$4:$B$9,2,TRUE),IF('Budget Adjustment'!$H115=Dimensions!$E$5,('Budget Adjustment'!$I115-'Budget Adjustment'!$J115)/12*VLOOKUP(_xlfn.NUMBERVALUE($E100),Accounts!$A$4:$B$9,2,TRUE),0)))</f>
        <v/>
      </c>
      <c r="M100" s="27" t="str">
        <f>IF(AND('Budget Adjustment'!$I115="",'Budget Adjustment'!$J115=""),"",IF('Budget Adjustment'!$H115=M$5,('Budget Adjustment'!$I115-'Budget Adjustment'!$J115)*VLOOKUP(_xlfn.NUMBERVALUE($E100),Accounts!$A$4:$B$9,2,TRUE),IF('Budget Adjustment'!$H115=Dimensions!$E$5,('Budget Adjustment'!$I115-'Budget Adjustment'!$J115)/12*VLOOKUP(_xlfn.NUMBERVALUE($E100),Accounts!$A$4:$B$9,2,TRUE),0)))</f>
        <v/>
      </c>
      <c r="N100" s="27" t="str">
        <f>IF(AND('Budget Adjustment'!$I115="",'Budget Adjustment'!$J115=""),"",IF('Budget Adjustment'!$H115=N$5,('Budget Adjustment'!$I115-'Budget Adjustment'!$J115)*VLOOKUP(_xlfn.NUMBERVALUE($E100),Accounts!$A$4:$B$9,2,TRUE),IF('Budget Adjustment'!$H115=Dimensions!$E$5,('Budget Adjustment'!$I115-'Budget Adjustment'!$J115)/12*VLOOKUP(_xlfn.NUMBERVALUE($E100),Accounts!$A$4:$B$9,2,TRUE),0)))</f>
        <v/>
      </c>
      <c r="O100" s="27" t="str">
        <f>IF(AND('Budget Adjustment'!$I115="",'Budget Adjustment'!$J115=""),"",IF('Budget Adjustment'!$H115=O$5,('Budget Adjustment'!$I115-'Budget Adjustment'!$J115)*VLOOKUP(_xlfn.NUMBERVALUE($E100),Accounts!$A$4:$B$9,2,TRUE),IF('Budget Adjustment'!$H115=Dimensions!$E$5,('Budget Adjustment'!$I115-'Budget Adjustment'!$J115)/12*VLOOKUP(_xlfn.NUMBERVALUE($E100),Accounts!$A$4:$B$9,2,TRUE),0)))</f>
        <v/>
      </c>
      <c r="P100" s="27" t="str">
        <f>IF(AND('Budget Adjustment'!$I115="",'Budget Adjustment'!$J115=""),"",IF('Budget Adjustment'!$H115=P$5,('Budget Adjustment'!$I115-'Budget Adjustment'!$J115)*VLOOKUP(_xlfn.NUMBERVALUE($E100),Accounts!$A$4:$B$9,2,TRUE),IF('Budget Adjustment'!$H115=Dimensions!$E$5,('Budget Adjustment'!$I115-'Budget Adjustment'!$J115)/12*VLOOKUP(_xlfn.NUMBERVALUE($E100),Accounts!$A$4:$B$9,2,TRUE),0)))</f>
        <v/>
      </c>
      <c r="Q100" s="27" t="str">
        <f>IF(AND('Budget Adjustment'!$I115="",'Budget Adjustment'!$J115=""),"",IF('Budget Adjustment'!$H115=Q$5,('Budget Adjustment'!$I115-'Budget Adjustment'!$J115)*VLOOKUP(_xlfn.NUMBERVALUE($E100),Accounts!$A$4:$B$9,2,TRUE),IF('Budget Adjustment'!$H115=Dimensions!$E$5,('Budget Adjustment'!$I115-'Budget Adjustment'!$J115)/12*VLOOKUP(_xlfn.NUMBERVALUE($E100),Accounts!$A$4:$B$9,2,TRUE),0)))</f>
        <v/>
      </c>
      <c r="R100" s="27" t="str">
        <f>IF(AND('Budget Adjustment'!$I115="",'Budget Adjustment'!$J115=""),"",IF('Budget Adjustment'!$H115=R$5,('Budget Adjustment'!$I115-'Budget Adjustment'!$J115)*VLOOKUP(_xlfn.NUMBERVALUE($E100),Accounts!$A$4:$B$9,2,TRUE),IF('Budget Adjustment'!$H115=Dimensions!$E$5,('Budget Adjustment'!$I115-'Budget Adjustment'!$J115)/12*VLOOKUP(_xlfn.NUMBERVALUE($E100),Accounts!$A$4:$B$9,2,TRUE),0)))</f>
        <v/>
      </c>
      <c r="S100" s="27" t="str">
        <f>IF(AND('Budget Adjustment'!$I115="",'Budget Adjustment'!$J115=""),"",IF('Budget Adjustment'!$H115=S$5,('Budget Adjustment'!$I115-'Budget Adjustment'!$J115)*VLOOKUP(_xlfn.NUMBERVALUE($E100),Accounts!$A$4:$B$9,2,TRUE),IF('Budget Adjustment'!$H115=Dimensions!$E$5,('Budget Adjustment'!$I115-'Budget Adjustment'!$J115)/12*VLOOKUP(_xlfn.NUMBERVALUE($E100),Accounts!$A$4:$B$9,2,TRUE),0)))</f>
        <v/>
      </c>
      <c r="T100" s="27" t="str">
        <f>IF(AND('Budget Adjustment'!$I115="",'Budget Adjustment'!$J115=""),"",IF('Budget Adjustment'!$H115=T$5,('Budget Adjustment'!$I115-'Budget Adjustment'!$J115)*VLOOKUP(_xlfn.NUMBERVALUE($E100),Accounts!$A$4:$B$9,2,TRUE),IF('Budget Adjustment'!$H115=Dimensions!$E$5,('Budget Adjustment'!$I115-'Budget Adjustment'!$J115)/12*VLOOKUP(_xlfn.NUMBERVALUE($E100),Accounts!$A$4:$B$9,2,TRUE),0)))</f>
        <v/>
      </c>
    </row>
    <row r="101" spans="1:20" x14ac:dyDescent="0.35">
      <c r="A101" s="27" t="str">
        <f>IF('Budget Adjustment'!B116="","",CONCATENATE(Dimensions!F$2,LEFT('Budget Adjustment'!B116,2)))</f>
        <v/>
      </c>
      <c r="B101" s="27" t="str">
        <f>IF('Budget Adjustment'!C116="","",CONCATENATE(Dimensions!G$2,LEFT('Budget Adjustment'!C116,4)))</f>
        <v/>
      </c>
      <c r="C101" s="27" t="str">
        <f>IF('Budget Adjustment'!D116="","",CONCATENATE(Dimensions!H$2,LEFT('Budget Adjustment'!D116,5)))</f>
        <v/>
      </c>
      <c r="D101" s="27" t="str">
        <f>IF('Budget Adjustment'!E116="","",CONCATENATE(Dimensions!I$2,LEFT('Budget Adjustment'!E116,6)))</f>
        <v/>
      </c>
      <c r="E101" s="27" t="str">
        <f>IF('Budget Adjustment'!F116="","",LEFT('Budget Adjustment'!F116,5))</f>
        <v/>
      </c>
      <c r="F101" s="27" t="str">
        <f>IF('Budget Adjustment'!G116="","",CONCATENATE(Dimensions!K$2,LEFT('Budget Adjustment'!G116,3)))</f>
        <v/>
      </c>
      <c r="G101" s="27" t="str">
        <f>IF('Budget Adjustment'!B116="","","Upload Line Item")</f>
        <v/>
      </c>
      <c r="H101" s="27" t="str">
        <f>IF('Budget Adjustment'!B116="","",CONCATENATE('Budget Adjustment'!$C$5," (",'Budget Adjustment'!$I$5,"): ",'Budget Adjustment'!K116))</f>
        <v/>
      </c>
      <c r="I101" s="27" t="str">
        <f>IF(AND('Budget Adjustment'!$I116="",'Budget Adjustment'!$J116=""),"",IF('Budget Adjustment'!$H116=I$5,('Budget Adjustment'!$I116-'Budget Adjustment'!$J116)*VLOOKUP(_xlfn.NUMBERVALUE($E101),Accounts!$A$4:$B$9,2,TRUE),IF('Budget Adjustment'!$H116=Dimensions!$E$5,('Budget Adjustment'!$I116-'Budget Adjustment'!$J116)/12*VLOOKUP(_xlfn.NUMBERVALUE($E101),Accounts!$A$4:$B$9,2,TRUE),0)))</f>
        <v/>
      </c>
      <c r="J101" s="27" t="str">
        <f>IF(AND('Budget Adjustment'!$I116="",'Budget Adjustment'!$J116=""),"",IF('Budget Adjustment'!$H116=J$5,('Budget Adjustment'!$I116-'Budget Adjustment'!$J116)*VLOOKUP(_xlfn.NUMBERVALUE($E101),Accounts!$A$4:$B$9,2,TRUE),IF('Budget Adjustment'!$H116=Dimensions!$E$5,('Budget Adjustment'!$I116-'Budget Adjustment'!$J116)/12*VLOOKUP(_xlfn.NUMBERVALUE($E101),Accounts!$A$4:$B$9,2,TRUE),0)))</f>
        <v/>
      </c>
      <c r="K101" s="27" t="str">
        <f>IF(AND('Budget Adjustment'!$I116="",'Budget Adjustment'!$J116=""),"",IF('Budget Adjustment'!$H116=K$5,('Budget Adjustment'!$I116-'Budget Adjustment'!$J116)*VLOOKUP(_xlfn.NUMBERVALUE($E101),Accounts!$A$4:$B$9,2,TRUE),IF('Budget Adjustment'!$H116=Dimensions!$E$5,('Budget Adjustment'!$I116-'Budget Adjustment'!$J116)/12*VLOOKUP(_xlfn.NUMBERVALUE($E101),Accounts!$A$4:$B$9,2,TRUE),0)))</f>
        <v/>
      </c>
      <c r="L101" s="27" t="str">
        <f>IF(AND('Budget Adjustment'!$I116="",'Budget Adjustment'!$J116=""),"",IF('Budget Adjustment'!$H116=L$5,('Budget Adjustment'!$I116-'Budget Adjustment'!$J116)*VLOOKUP(_xlfn.NUMBERVALUE($E101),Accounts!$A$4:$B$9,2,TRUE),IF('Budget Adjustment'!$H116=Dimensions!$E$5,('Budget Adjustment'!$I116-'Budget Adjustment'!$J116)/12*VLOOKUP(_xlfn.NUMBERVALUE($E101),Accounts!$A$4:$B$9,2,TRUE),0)))</f>
        <v/>
      </c>
      <c r="M101" s="27" t="str">
        <f>IF(AND('Budget Adjustment'!$I116="",'Budget Adjustment'!$J116=""),"",IF('Budget Adjustment'!$H116=M$5,('Budget Adjustment'!$I116-'Budget Adjustment'!$J116)*VLOOKUP(_xlfn.NUMBERVALUE($E101),Accounts!$A$4:$B$9,2,TRUE),IF('Budget Adjustment'!$H116=Dimensions!$E$5,('Budget Adjustment'!$I116-'Budget Adjustment'!$J116)/12*VLOOKUP(_xlfn.NUMBERVALUE($E101),Accounts!$A$4:$B$9,2,TRUE),0)))</f>
        <v/>
      </c>
      <c r="N101" s="27" t="str">
        <f>IF(AND('Budget Adjustment'!$I116="",'Budget Adjustment'!$J116=""),"",IF('Budget Adjustment'!$H116=N$5,('Budget Adjustment'!$I116-'Budget Adjustment'!$J116)*VLOOKUP(_xlfn.NUMBERVALUE($E101),Accounts!$A$4:$B$9,2,TRUE),IF('Budget Adjustment'!$H116=Dimensions!$E$5,('Budget Adjustment'!$I116-'Budget Adjustment'!$J116)/12*VLOOKUP(_xlfn.NUMBERVALUE($E101),Accounts!$A$4:$B$9,2,TRUE),0)))</f>
        <v/>
      </c>
      <c r="O101" s="27" t="str">
        <f>IF(AND('Budget Adjustment'!$I116="",'Budget Adjustment'!$J116=""),"",IF('Budget Adjustment'!$H116=O$5,('Budget Adjustment'!$I116-'Budget Adjustment'!$J116)*VLOOKUP(_xlfn.NUMBERVALUE($E101),Accounts!$A$4:$B$9,2,TRUE),IF('Budget Adjustment'!$H116=Dimensions!$E$5,('Budget Adjustment'!$I116-'Budget Adjustment'!$J116)/12*VLOOKUP(_xlfn.NUMBERVALUE($E101),Accounts!$A$4:$B$9,2,TRUE),0)))</f>
        <v/>
      </c>
      <c r="P101" s="27" t="str">
        <f>IF(AND('Budget Adjustment'!$I116="",'Budget Adjustment'!$J116=""),"",IF('Budget Adjustment'!$H116=P$5,('Budget Adjustment'!$I116-'Budget Adjustment'!$J116)*VLOOKUP(_xlfn.NUMBERVALUE($E101),Accounts!$A$4:$B$9,2,TRUE),IF('Budget Adjustment'!$H116=Dimensions!$E$5,('Budget Adjustment'!$I116-'Budget Adjustment'!$J116)/12*VLOOKUP(_xlfn.NUMBERVALUE($E101),Accounts!$A$4:$B$9,2,TRUE),0)))</f>
        <v/>
      </c>
      <c r="Q101" s="27" t="str">
        <f>IF(AND('Budget Adjustment'!$I116="",'Budget Adjustment'!$J116=""),"",IF('Budget Adjustment'!$H116=Q$5,('Budget Adjustment'!$I116-'Budget Adjustment'!$J116)*VLOOKUP(_xlfn.NUMBERVALUE($E101),Accounts!$A$4:$B$9,2,TRUE),IF('Budget Adjustment'!$H116=Dimensions!$E$5,('Budget Adjustment'!$I116-'Budget Adjustment'!$J116)/12*VLOOKUP(_xlfn.NUMBERVALUE($E101),Accounts!$A$4:$B$9,2,TRUE),0)))</f>
        <v/>
      </c>
      <c r="R101" s="27" t="str">
        <f>IF(AND('Budget Adjustment'!$I116="",'Budget Adjustment'!$J116=""),"",IF('Budget Adjustment'!$H116=R$5,('Budget Adjustment'!$I116-'Budget Adjustment'!$J116)*VLOOKUP(_xlfn.NUMBERVALUE($E101),Accounts!$A$4:$B$9,2,TRUE),IF('Budget Adjustment'!$H116=Dimensions!$E$5,('Budget Adjustment'!$I116-'Budget Adjustment'!$J116)/12*VLOOKUP(_xlfn.NUMBERVALUE($E101),Accounts!$A$4:$B$9,2,TRUE),0)))</f>
        <v/>
      </c>
      <c r="S101" s="27" t="str">
        <f>IF(AND('Budget Adjustment'!$I116="",'Budget Adjustment'!$J116=""),"",IF('Budget Adjustment'!$H116=S$5,('Budget Adjustment'!$I116-'Budget Adjustment'!$J116)*VLOOKUP(_xlfn.NUMBERVALUE($E101),Accounts!$A$4:$B$9,2,TRUE),IF('Budget Adjustment'!$H116=Dimensions!$E$5,('Budget Adjustment'!$I116-'Budget Adjustment'!$J116)/12*VLOOKUP(_xlfn.NUMBERVALUE($E101),Accounts!$A$4:$B$9,2,TRUE),0)))</f>
        <v/>
      </c>
      <c r="T101" s="27" t="str">
        <f>IF(AND('Budget Adjustment'!$I116="",'Budget Adjustment'!$J116=""),"",IF('Budget Adjustment'!$H116=T$5,('Budget Adjustment'!$I116-'Budget Adjustment'!$J116)*VLOOKUP(_xlfn.NUMBERVALUE($E101),Accounts!$A$4:$B$9,2,TRUE),IF('Budget Adjustment'!$H116=Dimensions!$E$5,('Budget Adjustment'!$I116-'Budget Adjustment'!$J116)/12*VLOOKUP(_xlfn.NUMBERVALUE($E101),Accounts!$A$4:$B$9,2,TRUE),0)))</f>
        <v/>
      </c>
    </row>
    <row r="102" spans="1:20" x14ac:dyDescent="0.35">
      <c r="A102" s="27" t="str">
        <f>IF('Budget Adjustment'!B117="","",CONCATENATE(Dimensions!F$2,LEFT('Budget Adjustment'!B117,2)))</f>
        <v/>
      </c>
      <c r="B102" s="27" t="str">
        <f>IF('Budget Adjustment'!C117="","",CONCATENATE(Dimensions!G$2,LEFT('Budget Adjustment'!C117,4)))</f>
        <v/>
      </c>
      <c r="C102" s="27" t="str">
        <f>IF('Budget Adjustment'!D117="","",CONCATENATE(Dimensions!H$2,LEFT('Budget Adjustment'!D117,5)))</f>
        <v/>
      </c>
      <c r="D102" s="27" t="str">
        <f>IF('Budget Adjustment'!E117="","",CONCATENATE(Dimensions!I$2,LEFT('Budget Adjustment'!E117,6)))</f>
        <v/>
      </c>
      <c r="E102" s="27" t="str">
        <f>IF('Budget Adjustment'!F117="","",LEFT('Budget Adjustment'!F117,5))</f>
        <v/>
      </c>
      <c r="F102" s="27" t="str">
        <f>IF('Budget Adjustment'!G117="","",CONCATENATE(Dimensions!K$2,LEFT('Budget Adjustment'!G117,3)))</f>
        <v/>
      </c>
      <c r="G102" s="27" t="str">
        <f>IF('Budget Adjustment'!B117="","","Upload Line Item")</f>
        <v/>
      </c>
      <c r="H102" s="27" t="str">
        <f>IF('Budget Adjustment'!B117="","",CONCATENATE('Budget Adjustment'!$C$5," (",'Budget Adjustment'!$I$5,"): ",'Budget Adjustment'!K117))</f>
        <v/>
      </c>
      <c r="I102" s="27" t="str">
        <f>IF(AND('Budget Adjustment'!$I117="",'Budget Adjustment'!$J117=""),"",IF('Budget Adjustment'!$H117=I$5,('Budget Adjustment'!$I117-'Budget Adjustment'!$J117)*VLOOKUP(_xlfn.NUMBERVALUE($E102),Accounts!$A$4:$B$9,2,TRUE),IF('Budget Adjustment'!$H117=Dimensions!$E$5,('Budget Adjustment'!$I117-'Budget Adjustment'!$J117)/12*VLOOKUP(_xlfn.NUMBERVALUE($E102),Accounts!$A$4:$B$9,2,TRUE),0)))</f>
        <v/>
      </c>
      <c r="J102" s="27" t="str">
        <f>IF(AND('Budget Adjustment'!$I117="",'Budget Adjustment'!$J117=""),"",IF('Budget Adjustment'!$H117=J$5,('Budget Adjustment'!$I117-'Budget Adjustment'!$J117)*VLOOKUP(_xlfn.NUMBERVALUE($E102),Accounts!$A$4:$B$9,2,TRUE),IF('Budget Adjustment'!$H117=Dimensions!$E$5,('Budget Adjustment'!$I117-'Budget Adjustment'!$J117)/12*VLOOKUP(_xlfn.NUMBERVALUE($E102),Accounts!$A$4:$B$9,2,TRUE),0)))</f>
        <v/>
      </c>
      <c r="K102" s="27" t="str">
        <f>IF(AND('Budget Adjustment'!$I117="",'Budget Adjustment'!$J117=""),"",IF('Budget Adjustment'!$H117=K$5,('Budget Adjustment'!$I117-'Budget Adjustment'!$J117)*VLOOKUP(_xlfn.NUMBERVALUE($E102),Accounts!$A$4:$B$9,2,TRUE),IF('Budget Adjustment'!$H117=Dimensions!$E$5,('Budget Adjustment'!$I117-'Budget Adjustment'!$J117)/12*VLOOKUP(_xlfn.NUMBERVALUE($E102),Accounts!$A$4:$B$9,2,TRUE),0)))</f>
        <v/>
      </c>
      <c r="L102" s="27" t="str">
        <f>IF(AND('Budget Adjustment'!$I117="",'Budget Adjustment'!$J117=""),"",IF('Budget Adjustment'!$H117=L$5,('Budget Adjustment'!$I117-'Budget Adjustment'!$J117)*VLOOKUP(_xlfn.NUMBERVALUE($E102),Accounts!$A$4:$B$9,2,TRUE),IF('Budget Adjustment'!$H117=Dimensions!$E$5,('Budget Adjustment'!$I117-'Budget Adjustment'!$J117)/12*VLOOKUP(_xlfn.NUMBERVALUE($E102),Accounts!$A$4:$B$9,2,TRUE),0)))</f>
        <v/>
      </c>
      <c r="M102" s="27" t="str">
        <f>IF(AND('Budget Adjustment'!$I117="",'Budget Adjustment'!$J117=""),"",IF('Budget Adjustment'!$H117=M$5,('Budget Adjustment'!$I117-'Budget Adjustment'!$J117)*VLOOKUP(_xlfn.NUMBERVALUE($E102),Accounts!$A$4:$B$9,2,TRUE),IF('Budget Adjustment'!$H117=Dimensions!$E$5,('Budget Adjustment'!$I117-'Budget Adjustment'!$J117)/12*VLOOKUP(_xlfn.NUMBERVALUE($E102),Accounts!$A$4:$B$9,2,TRUE),0)))</f>
        <v/>
      </c>
      <c r="N102" s="27" t="str">
        <f>IF(AND('Budget Adjustment'!$I117="",'Budget Adjustment'!$J117=""),"",IF('Budget Adjustment'!$H117=N$5,('Budget Adjustment'!$I117-'Budget Adjustment'!$J117)*VLOOKUP(_xlfn.NUMBERVALUE($E102),Accounts!$A$4:$B$9,2,TRUE),IF('Budget Adjustment'!$H117=Dimensions!$E$5,('Budget Adjustment'!$I117-'Budget Adjustment'!$J117)/12*VLOOKUP(_xlfn.NUMBERVALUE($E102),Accounts!$A$4:$B$9,2,TRUE),0)))</f>
        <v/>
      </c>
      <c r="O102" s="27" t="str">
        <f>IF(AND('Budget Adjustment'!$I117="",'Budget Adjustment'!$J117=""),"",IF('Budget Adjustment'!$H117=O$5,('Budget Adjustment'!$I117-'Budget Adjustment'!$J117)*VLOOKUP(_xlfn.NUMBERVALUE($E102),Accounts!$A$4:$B$9,2,TRUE),IF('Budget Adjustment'!$H117=Dimensions!$E$5,('Budget Adjustment'!$I117-'Budget Adjustment'!$J117)/12*VLOOKUP(_xlfn.NUMBERVALUE($E102),Accounts!$A$4:$B$9,2,TRUE),0)))</f>
        <v/>
      </c>
      <c r="P102" s="27" t="str">
        <f>IF(AND('Budget Adjustment'!$I117="",'Budget Adjustment'!$J117=""),"",IF('Budget Adjustment'!$H117=P$5,('Budget Adjustment'!$I117-'Budget Adjustment'!$J117)*VLOOKUP(_xlfn.NUMBERVALUE($E102),Accounts!$A$4:$B$9,2,TRUE),IF('Budget Adjustment'!$H117=Dimensions!$E$5,('Budget Adjustment'!$I117-'Budget Adjustment'!$J117)/12*VLOOKUP(_xlfn.NUMBERVALUE($E102),Accounts!$A$4:$B$9,2,TRUE),0)))</f>
        <v/>
      </c>
      <c r="Q102" s="27" t="str">
        <f>IF(AND('Budget Adjustment'!$I117="",'Budget Adjustment'!$J117=""),"",IF('Budget Adjustment'!$H117=Q$5,('Budget Adjustment'!$I117-'Budget Adjustment'!$J117)*VLOOKUP(_xlfn.NUMBERVALUE($E102),Accounts!$A$4:$B$9,2,TRUE),IF('Budget Adjustment'!$H117=Dimensions!$E$5,('Budget Adjustment'!$I117-'Budget Adjustment'!$J117)/12*VLOOKUP(_xlfn.NUMBERVALUE($E102),Accounts!$A$4:$B$9,2,TRUE),0)))</f>
        <v/>
      </c>
      <c r="R102" s="27" t="str">
        <f>IF(AND('Budget Adjustment'!$I117="",'Budget Adjustment'!$J117=""),"",IF('Budget Adjustment'!$H117=R$5,('Budget Adjustment'!$I117-'Budget Adjustment'!$J117)*VLOOKUP(_xlfn.NUMBERVALUE($E102),Accounts!$A$4:$B$9,2,TRUE),IF('Budget Adjustment'!$H117=Dimensions!$E$5,('Budget Adjustment'!$I117-'Budget Adjustment'!$J117)/12*VLOOKUP(_xlfn.NUMBERVALUE($E102),Accounts!$A$4:$B$9,2,TRUE),0)))</f>
        <v/>
      </c>
      <c r="S102" s="27" t="str">
        <f>IF(AND('Budget Adjustment'!$I117="",'Budget Adjustment'!$J117=""),"",IF('Budget Adjustment'!$H117=S$5,('Budget Adjustment'!$I117-'Budget Adjustment'!$J117)*VLOOKUP(_xlfn.NUMBERVALUE($E102),Accounts!$A$4:$B$9,2,TRUE),IF('Budget Adjustment'!$H117=Dimensions!$E$5,('Budget Adjustment'!$I117-'Budget Adjustment'!$J117)/12*VLOOKUP(_xlfn.NUMBERVALUE($E102),Accounts!$A$4:$B$9,2,TRUE),0)))</f>
        <v/>
      </c>
      <c r="T102" s="27" t="str">
        <f>IF(AND('Budget Adjustment'!$I117="",'Budget Adjustment'!$J117=""),"",IF('Budget Adjustment'!$H117=T$5,('Budget Adjustment'!$I117-'Budget Adjustment'!$J117)*VLOOKUP(_xlfn.NUMBERVALUE($E102),Accounts!$A$4:$B$9,2,TRUE),IF('Budget Adjustment'!$H117=Dimensions!$E$5,('Budget Adjustment'!$I117-'Budget Adjustment'!$J117)/12*VLOOKUP(_xlfn.NUMBERVALUE($E102),Accounts!$A$4:$B$9,2,TRUE),0)))</f>
        <v/>
      </c>
    </row>
    <row r="103" spans="1:20" x14ac:dyDescent="0.35">
      <c r="A103" s="27" t="str">
        <f>IF('Budget Adjustment'!B118="","",CONCATENATE(Dimensions!F$2,LEFT('Budget Adjustment'!B118,2)))</f>
        <v/>
      </c>
      <c r="B103" s="27" t="str">
        <f>IF('Budget Adjustment'!C118="","",CONCATENATE(Dimensions!G$2,LEFT('Budget Adjustment'!C118,4)))</f>
        <v/>
      </c>
      <c r="C103" s="27" t="str">
        <f>IF('Budget Adjustment'!D118="","",CONCATENATE(Dimensions!H$2,LEFT('Budget Adjustment'!D118,5)))</f>
        <v/>
      </c>
      <c r="D103" s="27" t="str">
        <f>IF('Budget Adjustment'!E118="","",CONCATENATE(Dimensions!I$2,LEFT('Budget Adjustment'!E118,6)))</f>
        <v/>
      </c>
      <c r="E103" s="27" t="str">
        <f>IF('Budget Adjustment'!F118="","",LEFT('Budget Adjustment'!F118,5))</f>
        <v/>
      </c>
      <c r="F103" s="27" t="str">
        <f>IF('Budget Adjustment'!G118="","",CONCATENATE(Dimensions!K$2,LEFT('Budget Adjustment'!G118,3)))</f>
        <v/>
      </c>
      <c r="G103" s="27" t="str">
        <f>IF('Budget Adjustment'!B118="","","Upload Line Item")</f>
        <v/>
      </c>
      <c r="H103" s="27" t="str">
        <f>IF('Budget Adjustment'!B118="","",CONCATENATE('Budget Adjustment'!$C$5," (",'Budget Adjustment'!$I$5,"): ",'Budget Adjustment'!K118))</f>
        <v/>
      </c>
      <c r="I103" s="27" t="str">
        <f>IF(AND('Budget Adjustment'!$I118="",'Budget Adjustment'!$J118=""),"",IF('Budget Adjustment'!$H118=I$5,('Budget Adjustment'!$I118-'Budget Adjustment'!$J118)*VLOOKUP(_xlfn.NUMBERVALUE($E103),Accounts!$A$4:$B$9,2,TRUE),IF('Budget Adjustment'!$H118=Dimensions!$E$5,('Budget Adjustment'!$I118-'Budget Adjustment'!$J118)/12*VLOOKUP(_xlfn.NUMBERVALUE($E103),Accounts!$A$4:$B$9,2,TRUE),0)))</f>
        <v/>
      </c>
      <c r="J103" s="27" t="str">
        <f>IF(AND('Budget Adjustment'!$I118="",'Budget Adjustment'!$J118=""),"",IF('Budget Adjustment'!$H118=J$5,('Budget Adjustment'!$I118-'Budget Adjustment'!$J118)*VLOOKUP(_xlfn.NUMBERVALUE($E103),Accounts!$A$4:$B$9,2,TRUE),IF('Budget Adjustment'!$H118=Dimensions!$E$5,('Budget Adjustment'!$I118-'Budget Adjustment'!$J118)/12*VLOOKUP(_xlfn.NUMBERVALUE($E103),Accounts!$A$4:$B$9,2,TRUE),0)))</f>
        <v/>
      </c>
      <c r="K103" s="27" t="str">
        <f>IF(AND('Budget Adjustment'!$I118="",'Budget Adjustment'!$J118=""),"",IF('Budget Adjustment'!$H118=K$5,('Budget Adjustment'!$I118-'Budget Adjustment'!$J118)*VLOOKUP(_xlfn.NUMBERVALUE($E103),Accounts!$A$4:$B$9,2,TRUE),IF('Budget Adjustment'!$H118=Dimensions!$E$5,('Budget Adjustment'!$I118-'Budget Adjustment'!$J118)/12*VLOOKUP(_xlfn.NUMBERVALUE($E103),Accounts!$A$4:$B$9,2,TRUE),0)))</f>
        <v/>
      </c>
      <c r="L103" s="27" t="str">
        <f>IF(AND('Budget Adjustment'!$I118="",'Budget Adjustment'!$J118=""),"",IF('Budget Adjustment'!$H118=L$5,('Budget Adjustment'!$I118-'Budget Adjustment'!$J118)*VLOOKUP(_xlfn.NUMBERVALUE($E103),Accounts!$A$4:$B$9,2,TRUE),IF('Budget Adjustment'!$H118=Dimensions!$E$5,('Budget Adjustment'!$I118-'Budget Adjustment'!$J118)/12*VLOOKUP(_xlfn.NUMBERVALUE($E103),Accounts!$A$4:$B$9,2,TRUE),0)))</f>
        <v/>
      </c>
      <c r="M103" s="27" t="str">
        <f>IF(AND('Budget Adjustment'!$I118="",'Budget Adjustment'!$J118=""),"",IF('Budget Adjustment'!$H118=M$5,('Budget Adjustment'!$I118-'Budget Adjustment'!$J118)*VLOOKUP(_xlfn.NUMBERVALUE($E103),Accounts!$A$4:$B$9,2,TRUE),IF('Budget Adjustment'!$H118=Dimensions!$E$5,('Budget Adjustment'!$I118-'Budget Adjustment'!$J118)/12*VLOOKUP(_xlfn.NUMBERVALUE($E103),Accounts!$A$4:$B$9,2,TRUE),0)))</f>
        <v/>
      </c>
      <c r="N103" s="27" t="str">
        <f>IF(AND('Budget Adjustment'!$I118="",'Budget Adjustment'!$J118=""),"",IF('Budget Adjustment'!$H118=N$5,('Budget Adjustment'!$I118-'Budget Adjustment'!$J118)*VLOOKUP(_xlfn.NUMBERVALUE($E103),Accounts!$A$4:$B$9,2,TRUE),IF('Budget Adjustment'!$H118=Dimensions!$E$5,('Budget Adjustment'!$I118-'Budget Adjustment'!$J118)/12*VLOOKUP(_xlfn.NUMBERVALUE($E103),Accounts!$A$4:$B$9,2,TRUE),0)))</f>
        <v/>
      </c>
      <c r="O103" s="27" t="str">
        <f>IF(AND('Budget Adjustment'!$I118="",'Budget Adjustment'!$J118=""),"",IF('Budget Adjustment'!$H118=O$5,('Budget Adjustment'!$I118-'Budget Adjustment'!$J118)*VLOOKUP(_xlfn.NUMBERVALUE($E103),Accounts!$A$4:$B$9,2,TRUE),IF('Budget Adjustment'!$H118=Dimensions!$E$5,('Budget Adjustment'!$I118-'Budget Adjustment'!$J118)/12*VLOOKUP(_xlfn.NUMBERVALUE($E103),Accounts!$A$4:$B$9,2,TRUE),0)))</f>
        <v/>
      </c>
      <c r="P103" s="27" t="str">
        <f>IF(AND('Budget Adjustment'!$I118="",'Budget Adjustment'!$J118=""),"",IF('Budget Adjustment'!$H118=P$5,('Budget Adjustment'!$I118-'Budget Adjustment'!$J118)*VLOOKUP(_xlfn.NUMBERVALUE($E103),Accounts!$A$4:$B$9,2,TRUE),IF('Budget Adjustment'!$H118=Dimensions!$E$5,('Budget Adjustment'!$I118-'Budget Adjustment'!$J118)/12*VLOOKUP(_xlfn.NUMBERVALUE($E103),Accounts!$A$4:$B$9,2,TRUE),0)))</f>
        <v/>
      </c>
      <c r="Q103" s="27" t="str">
        <f>IF(AND('Budget Adjustment'!$I118="",'Budget Adjustment'!$J118=""),"",IF('Budget Adjustment'!$H118=Q$5,('Budget Adjustment'!$I118-'Budget Adjustment'!$J118)*VLOOKUP(_xlfn.NUMBERVALUE($E103),Accounts!$A$4:$B$9,2,TRUE),IF('Budget Adjustment'!$H118=Dimensions!$E$5,('Budget Adjustment'!$I118-'Budget Adjustment'!$J118)/12*VLOOKUP(_xlfn.NUMBERVALUE($E103),Accounts!$A$4:$B$9,2,TRUE),0)))</f>
        <v/>
      </c>
      <c r="R103" s="27" t="str">
        <f>IF(AND('Budget Adjustment'!$I118="",'Budget Adjustment'!$J118=""),"",IF('Budget Adjustment'!$H118=R$5,('Budget Adjustment'!$I118-'Budget Adjustment'!$J118)*VLOOKUP(_xlfn.NUMBERVALUE($E103),Accounts!$A$4:$B$9,2,TRUE),IF('Budget Adjustment'!$H118=Dimensions!$E$5,('Budget Adjustment'!$I118-'Budget Adjustment'!$J118)/12*VLOOKUP(_xlfn.NUMBERVALUE($E103),Accounts!$A$4:$B$9,2,TRUE),0)))</f>
        <v/>
      </c>
      <c r="S103" s="27" t="str">
        <f>IF(AND('Budget Adjustment'!$I118="",'Budget Adjustment'!$J118=""),"",IF('Budget Adjustment'!$H118=S$5,('Budget Adjustment'!$I118-'Budget Adjustment'!$J118)*VLOOKUP(_xlfn.NUMBERVALUE($E103),Accounts!$A$4:$B$9,2,TRUE),IF('Budget Adjustment'!$H118=Dimensions!$E$5,('Budget Adjustment'!$I118-'Budget Adjustment'!$J118)/12*VLOOKUP(_xlfn.NUMBERVALUE($E103),Accounts!$A$4:$B$9,2,TRUE),0)))</f>
        <v/>
      </c>
      <c r="T103" s="27" t="str">
        <f>IF(AND('Budget Adjustment'!$I118="",'Budget Adjustment'!$J118=""),"",IF('Budget Adjustment'!$H118=T$5,('Budget Adjustment'!$I118-'Budget Adjustment'!$J118)*VLOOKUP(_xlfn.NUMBERVALUE($E103),Accounts!$A$4:$B$9,2,TRUE),IF('Budget Adjustment'!$H118=Dimensions!$E$5,('Budget Adjustment'!$I118-'Budget Adjustment'!$J118)/12*VLOOKUP(_xlfn.NUMBERVALUE($E103),Accounts!$A$4:$B$9,2,TRUE),0)))</f>
        <v/>
      </c>
    </row>
    <row r="104" spans="1:20" x14ac:dyDescent="0.35">
      <c r="A104" s="27" t="str">
        <f>IF('Budget Adjustment'!B119="","",CONCATENATE(Dimensions!F$2,LEFT('Budget Adjustment'!B119,2)))</f>
        <v/>
      </c>
      <c r="B104" s="27" t="str">
        <f>IF('Budget Adjustment'!C119="","",CONCATENATE(Dimensions!G$2,LEFT('Budget Adjustment'!C119,4)))</f>
        <v/>
      </c>
      <c r="C104" s="27" t="str">
        <f>IF('Budget Adjustment'!D119="","",CONCATENATE(Dimensions!H$2,LEFT('Budget Adjustment'!D119,5)))</f>
        <v/>
      </c>
      <c r="D104" s="27" t="str">
        <f>IF('Budget Adjustment'!E119="","",CONCATENATE(Dimensions!I$2,LEFT('Budget Adjustment'!E119,6)))</f>
        <v/>
      </c>
      <c r="E104" s="27" t="str">
        <f>IF('Budget Adjustment'!F119="","",LEFT('Budget Adjustment'!F119,5))</f>
        <v/>
      </c>
      <c r="F104" s="27" t="str">
        <f>IF('Budget Adjustment'!G119="","",CONCATENATE(Dimensions!K$2,LEFT('Budget Adjustment'!G119,3)))</f>
        <v/>
      </c>
      <c r="G104" s="27" t="str">
        <f>IF('Budget Adjustment'!B119="","","Upload Line Item")</f>
        <v/>
      </c>
      <c r="H104" s="27" t="str">
        <f>IF('Budget Adjustment'!B119="","",CONCATENATE('Budget Adjustment'!$C$5," (",'Budget Adjustment'!$I$5,"): ",'Budget Adjustment'!K119))</f>
        <v/>
      </c>
      <c r="I104" s="27" t="str">
        <f>IF(AND('Budget Adjustment'!$I119="",'Budget Adjustment'!$J119=""),"",IF('Budget Adjustment'!$H119=I$5,('Budget Adjustment'!$I119-'Budget Adjustment'!$J119)*VLOOKUP(_xlfn.NUMBERVALUE($E104),Accounts!$A$4:$B$9,2,TRUE),IF('Budget Adjustment'!$H119=Dimensions!$E$5,('Budget Adjustment'!$I119-'Budget Adjustment'!$J119)/12*VLOOKUP(_xlfn.NUMBERVALUE($E104),Accounts!$A$4:$B$9,2,TRUE),0)))</f>
        <v/>
      </c>
      <c r="J104" s="27" t="str">
        <f>IF(AND('Budget Adjustment'!$I119="",'Budget Adjustment'!$J119=""),"",IF('Budget Adjustment'!$H119=J$5,('Budget Adjustment'!$I119-'Budget Adjustment'!$J119)*VLOOKUP(_xlfn.NUMBERVALUE($E104),Accounts!$A$4:$B$9,2,TRUE),IF('Budget Adjustment'!$H119=Dimensions!$E$5,('Budget Adjustment'!$I119-'Budget Adjustment'!$J119)/12*VLOOKUP(_xlfn.NUMBERVALUE($E104),Accounts!$A$4:$B$9,2,TRUE),0)))</f>
        <v/>
      </c>
      <c r="K104" s="27" t="str">
        <f>IF(AND('Budget Adjustment'!$I119="",'Budget Adjustment'!$J119=""),"",IF('Budget Adjustment'!$H119=K$5,('Budget Adjustment'!$I119-'Budget Adjustment'!$J119)*VLOOKUP(_xlfn.NUMBERVALUE($E104),Accounts!$A$4:$B$9,2,TRUE),IF('Budget Adjustment'!$H119=Dimensions!$E$5,('Budget Adjustment'!$I119-'Budget Adjustment'!$J119)/12*VLOOKUP(_xlfn.NUMBERVALUE($E104),Accounts!$A$4:$B$9,2,TRUE),0)))</f>
        <v/>
      </c>
      <c r="L104" s="27" t="str">
        <f>IF(AND('Budget Adjustment'!$I119="",'Budget Adjustment'!$J119=""),"",IF('Budget Adjustment'!$H119=L$5,('Budget Adjustment'!$I119-'Budget Adjustment'!$J119)*VLOOKUP(_xlfn.NUMBERVALUE($E104),Accounts!$A$4:$B$9,2,TRUE),IF('Budget Adjustment'!$H119=Dimensions!$E$5,('Budget Adjustment'!$I119-'Budget Adjustment'!$J119)/12*VLOOKUP(_xlfn.NUMBERVALUE($E104),Accounts!$A$4:$B$9,2,TRUE),0)))</f>
        <v/>
      </c>
      <c r="M104" s="27" t="str">
        <f>IF(AND('Budget Adjustment'!$I119="",'Budget Adjustment'!$J119=""),"",IF('Budget Adjustment'!$H119=M$5,('Budget Adjustment'!$I119-'Budget Adjustment'!$J119)*VLOOKUP(_xlfn.NUMBERVALUE($E104),Accounts!$A$4:$B$9,2,TRUE),IF('Budget Adjustment'!$H119=Dimensions!$E$5,('Budget Adjustment'!$I119-'Budget Adjustment'!$J119)/12*VLOOKUP(_xlfn.NUMBERVALUE($E104),Accounts!$A$4:$B$9,2,TRUE),0)))</f>
        <v/>
      </c>
      <c r="N104" s="27" t="str">
        <f>IF(AND('Budget Adjustment'!$I119="",'Budget Adjustment'!$J119=""),"",IF('Budget Adjustment'!$H119=N$5,('Budget Adjustment'!$I119-'Budget Adjustment'!$J119)*VLOOKUP(_xlfn.NUMBERVALUE($E104),Accounts!$A$4:$B$9,2,TRUE),IF('Budget Adjustment'!$H119=Dimensions!$E$5,('Budget Adjustment'!$I119-'Budget Adjustment'!$J119)/12*VLOOKUP(_xlfn.NUMBERVALUE($E104),Accounts!$A$4:$B$9,2,TRUE),0)))</f>
        <v/>
      </c>
      <c r="O104" s="27" t="str">
        <f>IF(AND('Budget Adjustment'!$I119="",'Budget Adjustment'!$J119=""),"",IF('Budget Adjustment'!$H119=O$5,('Budget Adjustment'!$I119-'Budget Adjustment'!$J119)*VLOOKUP(_xlfn.NUMBERVALUE($E104),Accounts!$A$4:$B$9,2,TRUE),IF('Budget Adjustment'!$H119=Dimensions!$E$5,('Budget Adjustment'!$I119-'Budget Adjustment'!$J119)/12*VLOOKUP(_xlfn.NUMBERVALUE($E104),Accounts!$A$4:$B$9,2,TRUE),0)))</f>
        <v/>
      </c>
      <c r="P104" s="27" t="str">
        <f>IF(AND('Budget Adjustment'!$I119="",'Budget Adjustment'!$J119=""),"",IF('Budget Adjustment'!$H119=P$5,('Budget Adjustment'!$I119-'Budget Adjustment'!$J119)*VLOOKUP(_xlfn.NUMBERVALUE($E104),Accounts!$A$4:$B$9,2,TRUE),IF('Budget Adjustment'!$H119=Dimensions!$E$5,('Budget Adjustment'!$I119-'Budget Adjustment'!$J119)/12*VLOOKUP(_xlfn.NUMBERVALUE($E104),Accounts!$A$4:$B$9,2,TRUE),0)))</f>
        <v/>
      </c>
      <c r="Q104" s="27" t="str">
        <f>IF(AND('Budget Adjustment'!$I119="",'Budget Adjustment'!$J119=""),"",IF('Budget Adjustment'!$H119=Q$5,('Budget Adjustment'!$I119-'Budget Adjustment'!$J119)*VLOOKUP(_xlfn.NUMBERVALUE($E104),Accounts!$A$4:$B$9,2,TRUE),IF('Budget Adjustment'!$H119=Dimensions!$E$5,('Budget Adjustment'!$I119-'Budget Adjustment'!$J119)/12*VLOOKUP(_xlfn.NUMBERVALUE($E104),Accounts!$A$4:$B$9,2,TRUE),0)))</f>
        <v/>
      </c>
      <c r="R104" s="27" t="str">
        <f>IF(AND('Budget Adjustment'!$I119="",'Budget Adjustment'!$J119=""),"",IF('Budget Adjustment'!$H119=R$5,('Budget Adjustment'!$I119-'Budget Adjustment'!$J119)*VLOOKUP(_xlfn.NUMBERVALUE($E104),Accounts!$A$4:$B$9,2,TRUE),IF('Budget Adjustment'!$H119=Dimensions!$E$5,('Budget Adjustment'!$I119-'Budget Adjustment'!$J119)/12*VLOOKUP(_xlfn.NUMBERVALUE($E104),Accounts!$A$4:$B$9,2,TRUE),0)))</f>
        <v/>
      </c>
      <c r="S104" s="27" t="str">
        <f>IF(AND('Budget Adjustment'!$I119="",'Budget Adjustment'!$J119=""),"",IF('Budget Adjustment'!$H119=S$5,('Budget Adjustment'!$I119-'Budget Adjustment'!$J119)*VLOOKUP(_xlfn.NUMBERVALUE($E104),Accounts!$A$4:$B$9,2,TRUE),IF('Budget Adjustment'!$H119=Dimensions!$E$5,('Budget Adjustment'!$I119-'Budget Adjustment'!$J119)/12*VLOOKUP(_xlfn.NUMBERVALUE($E104),Accounts!$A$4:$B$9,2,TRUE),0)))</f>
        <v/>
      </c>
      <c r="T104" s="27" t="str">
        <f>IF(AND('Budget Adjustment'!$I119="",'Budget Adjustment'!$J119=""),"",IF('Budget Adjustment'!$H119=T$5,('Budget Adjustment'!$I119-'Budget Adjustment'!$J119)*VLOOKUP(_xlfn.NUMBERVALUE($E104),Accounts!$A$4:$B$9,2,TRUE),IF('Budget Adjustment'!$H119=Dimensions!$E$5,('Budget Adjustment'!$I119-'Budget Adjustment'!$J119)/12*VLOOKUP(_xlfn.NUMBERVALUE($E104),Accounts!$A$4:$B$9,2,TRUE),0)))</f>
        <v/>
      </c>
    </row>
    <row r="105" spans="1:20" x14ac:dyDescent="0.35">
      <c r="A105" s="27" t="str">
        <f>IF('Budget Adjustment'!B120="","",CONCATENATE(Dimensions!F$2,LEFT('Budget Adjustment'!B120,2)))</f>
        <v/>
      </c>
      <c r="B105" s="27" t="str">
        <f>IF('Budget Adjustment'!C120="","",CONCATENATE(Dimensions!G$2,LEFT('Budget Adjustment'!C120,4)))</f>
        <v/>
      </c>
      <c r="C105" s="27" t="str">
        <f>IF('Budget Adjustment'!D120="","",CONCATENATE(Dimensions!H$2,LEFT('Budget Adjustment'!D120,5)))</f>
        <v/>
      </c>
      <c r="D105" s="27" t="str">
        <f>IF('Budget Adjustment'!E120="","",CONCATENATE(Dimensions!I$2,LEFT('Budget Adjustment'!E120,6)))</f>
        <v/>
      </c>
      <c r="E105" s="27" t="str">
        <f>IF('Budget Adjustment'!F120="","",LEFT('Budget Adjustment'!F120,5))</f>
        <v/>
      </c>
      <c r="F105" s="27" t="str">
        <f>IF('Budget Adjustment'!G120="","",CONCATENATE(Dimensions!K$2,LEFT('Budget Adjustment'!G120,3)))</f>
        <v/>
      </c>
      <c r="G105" s="27" t="str">
        <f>IF('Budget Adjustment'!B120="","","Upload Line Item")</f>
        <v/>
      </c>
      <c r="H105" s="27" t="str">
        <f>IF('Budget Adjustment'!B120="","",CONCATENATE('Budget Adjustment'!$C$5," (",'Budget Adjustment'!$I$5,"): ",'Budget Adjustment'!K120))</f>
        <v/>
      </c>
      <c r="I105" s="27" t="str">
        <f>IF(AND('Budget Adjustment'!$I120="",'Budget Adjustment'!$J120=""),"",IF('Budget Adjustment'!$H120=I$5,('Budget Adjustment'!$I120-'Budget Adjustment'!$J120)*VLOOKUP(_xlfn.NUMBERVALUE($E105),Accounts!$A$4:$B$9,2,TRUE),IF('Budget Adjustment'!$H120=Dimensions!$E$5,('Budget Adjustment'!$I120-'Budget Adjustment'!$J120)/12*VLOOKUP(_xlfn.NUMBERVALUE($E105),Accounts!$A$4:$B$9,2,TRUE),0)))</f>
        <v/>
      </c>
      <c r="J105" s="27" t="str">
        <f>IF(AND('Budget Adjustment'!$I120="",'Budget Adjustment'!$J120=""),"",IF('Budget Adjustment'!$H120=J$5,('Budget Adjustment'!$I120-'Budget Adjustment'!$J120)*VLOOKUP(_xlfn.NUMBERVALUE($E105),Accounts!$A$4:$B$9,2,TRUE),IF('Budget Adjustment'!$H120=Dimensions!$E$5,('Budget Adjustment'!$I120-'Budget Adjustment'!$J120)/12*VLOOKUP(_xlfn.NUMBERVALUE($E105),Accounts!$A$4:$B$9,2,TRUE),0)))</f>
        <v/>
      </c>
      <c r="K105" s="27" t="str">
        <f>IF(AND('Budget Adjustment'!$I120="",'Budget Adjustment'!$J120=""),"",IF('Budget Adjustment'!$H120=K$5,('Budget Adjustment'!$I120-'Budget Adjustment'!$J120)*VLOOKUP(_xlfn.NUMBERVALUE($E105),Accounts!$A$4:$B$9,2,TRUE),IF('Budget Adjustment'!$H120=Dimensions!$E$5,('Budget Adjustment'!$I120-'Budget Adjustment'!$J120)/12*VLOOKUP(_xlfn.NUMBERVALUE($E105),Accounts!$A$4:$B$9,2,TRUE),0)))</f>
        <v/>
      </c>
      <c r="L105" s="27" t="str">
        <f>IF(AND('Budget Adjustment'!$I120="",'Budget Adjustment'!$J120=""),"",IF('Budget Adjustment'!$H120=L$5,('Budget Adjustment'!$I120-'Budget Adjustment'!$J120)*VLOOKUP(_xlfn.NUMBERVALUE($E105),Accounts!$A$4:$B$9,2,TRUE),IF('Budget Adjustment'!$H120=Dimensions!$E$5,('Budget Adjustment'!$I120-'Budget Adjustment'!$J120)/12*VLOOKUP(_xlfn.NUMBERVALUE($E105),Accounts!$A$4:$B$9,2,TRUE),0)))</f>
        <v/>
      </c>
      <c r="M105" s="27" t="str">
        <f>IF(AND('Budget Adjustment'!$I120="",'Budget Adjustment'!$J120=""),"",IF('Budget Adjustment'!$H120=M$5,('Budget Adjustment'!$I120-'Budget Adjustment'!$J120)*VLOOKUP(_xlfn.NUMBERVALUE($E105),Accounts!$A$4:$B$9,2,TRUE),IF('Budget Adjustment'!$H120=Dimensions!$E$5,('Budget Adjustment'!$I120-'Budget Adjustment'!$J120)/12*VLOOKUP(_xlfn.NUMBERVALUE($E105),Accounts!$A$4:$B$9,2,TRUE),0)))</f>
        <v/>
      </c>
      <c r="N105" s="27" t="str">
        <f>IF(AND('Budget Adjustment'!$I120="",'Budget Adjustment'!$J120=""),"",IF('Budget Adjustment'!$H120=N$5,('Budget Adjustment'!$I120-'Budget Adjustment'!$J120)*VLOOKUP(_xlfn.NUMBERVALUE($E105),Accounts!$A$4:$B$9,2,TRUE),IF('Budget Adjustment'!$H120=Dimensions!$E$5,('Budget Adjustment'!$I120-'Budget Adjustment'!$J120)/12*VLOOKUP(_xlfn.NUMBERVALUE($E105),Accounts!$A$4:$B$9,2,TRUE),0)))</f>
        <v/>
      </c>
      <c r="O105" s="27" t="str">
        <f>IF(AND('Budget Adjustment'!$I120="",'Budget Adjustment'!$J120=""),"",IF('Budget Adjustment'!$H120=O$5,('Budget Adjustment'!$I120-'Budget Adjustment'!$J120)*VLOOKUP(_xlfn.NUMBERVALUE($E105),Accounts!$A$4:$B$9,2,TRUE),IF('Budget Adjustment'!$H120=Dimensions!$E$5,('Budget Adjustment'!$I120-'Budget Adjustment'!$J120)/12*VLOOKUP(_xlfn.NUMBERVALUE($E105),Accounts!$A$4:$B$9,2,TRUE),0)))</f>
        <v/>
      </c>
      <c r="P105" s="27" t="str">
        <f>IF(AND('Budget Adjustment'!$I120="",'Budget Adjustment'!$J120=""),"",IF('Budget Adjustment'!$H120=P$5,('Budget Adjustment'!$I120-'Budget Adjustment'!$J120)*VLOOKUP(_xlfn.NUMBERVALUE($E105),Accounts!$A$4:$B$9,2,TRUE),IF('Budget Adjustment'!$H120=Dimensions!$E$5,('Budget Adjustment'!$I120-'Budget Adjustment'!$J120)/12*VLOOKUP(_xlfn.NUMBERVALUE($E105),Accounts!$A$4:$B$9,2,TRUE),0)))</f>
        <v/>
      </c>
      <c r="Q105" s="27" t="str">
        <f>IF(AND('Budget Adjustment'!$I120="",'Budget Adjustment'!$J120=""),"",IF('Budget Adjustment'!$H120=Q$5,('Budget Adjustment'!$I120-'Budget Adjustment'!$J120)*VLOOKUP(_xlfn.NUMBERVALUE($E105),Accounts!$A$4:$B$9,2,TRUE),IF('Budget Adjustment'!$H120=Dimensions!$E$5,('Budget Adjustment'!$I120-'Budget Adjustment'!$J120)/12*VLOOKUP(_xlfn.NUMBERVALUE($E105),Accounts!$A$4:$B$9,2,TRUE),0)))</f>
        <v/>
      </c>
      <c r="R105" s="27" t="str">
        <f>IF(AND('Budget Adjustment'!$I120="",'Budget Adjustment'!$J120=""),"",IF('Budget Adjustment'!$H120=R$5,('Budget Adjustment'!$I120-'Budget Adjustment'!$J120)*VLOOKUP(_xlfn.NUMBERVALUE($E105),Accounts!$A$4:$B$9,2,TRUE),IF('Budget Adjustment'!$H120=Dimensions!$E$5,('Budget Adjustment'!$I120-'Budget Adjustment'!$J120)/12*VLOOKUP(_xlfn.NUMBERVALUE($E105),Accounts!$A$4:$B$9,2,TRUE),0)))</f>
        <v/>
      </c>
      <c r="S105" s="27" t="str">
        <f>IF(AND('Budget Adjustment'!$I120="",'Budget Adjustment'!$J120=""),"",IF('Budget Adjustment'!$H120=S$5,('Budget Adjustment'!$I120-'Budget Adjustment'!$J120)*VLOOKUP(_xlfn.NUMBERVALUE($E105),Accounts!$A$4:$B$9,2,TRUE),IF('Budget Adjustment'!$H120=Dimensions!$E$5,('Budget Adjustment'!$I120-'Budget Adjustment'!$J120)/12*VLOOKUP(_xlfn.NUMBERVALUE($E105),Accounts!$A$4:$B$9,2,TRUE),0)))</f>
        <v/>
      </c>
      <c r="T105" s="27" t="str">
        <f>IF(AND('Budget Adjustment'!$I120="",'Budget Adjustment'!$J120=""),"",IF('Budget Adjustment'!$H120=T$5,('Budget Adjustment'!$I120-'Budget Adjustment'!$J120)*VLOOKUP(_xlfn.NUMBERVALUE($E105),Accounts!$A$4:$B$9,2,TRUE),IF('Budget Adjustment'!$H120=Dimensions!$E$5,('Budget Adjustment'!$I120-'Budget Adjustment'!$J120)/12*VLOOKUP(_xlfn.NUMBERVALUE($E105),Accounts!$A$4:$B$9,2,TRUE),0)))</f>
        <v/>
      </c>
    </row>
  </sheetData>
  <pageMargins left="0.7" right="0.7" top="0.75" bottom="0.75" header="0.3" footer="0.3"/>
  <pageSetup orientation="portrait" r:id="rId1"/>
  <customProperties>
    <customPr name="CellIDs" r:id="rId2"/>
    <customPr name="ConnName" r:id="rId3"/>
    <customPr name="ConnPOV" r:id="rId4"/>
    <customPr name="HyperionXML" r:id="rId5"/>
    <customPr name="NameConnectionMap" r:id="rId6"/>
    <customPr name="POVPosition" r:id="rId7"/>
    <customPr name="SheetHasParityContent" r:id="rId8"/>
    <customPr name="SheetOptions" r:id="rId9"/>
    <customPr name="ShowPOV" r:id="rId10"/>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578"/>
  <sheetViews>
    <sheetView workbookViewId="0">
      <selection activeCell="D13" sqref="D13"/>
    </sheetView>
  </sheetViews>
  <sheetFormatPr defaultColWidth="20.7265625" defaultRowHeight="14.5" x14ac:dyDescent="0.35"/>
  <sheetData>
    <row r="2" spans="1:11" x14ac:dyDescent="0.35">
      <c r="F2" t="s">
        <v>1334</v>
      </c>
      <c r="G2" t="s">
        <v>1335</v>
      </c>
      <c r="H2" t="s">
        <v>1336</v>
      </c>
      <c r="I2" t="s">
        <v>1337</v>
      </c>
      <c r="K2" t="s">
        <v>1338</v>
      </c>
    </row>
    <row r="3" spans="1:11" x14ac:dyDescent="0.35">
      <c r="A3" s="1" t="s">
        <v>1</v>
      </c>
      <c r="B3" s="1" t="s">
        <v>2</v>
      </c>
      <c r="C3" s="1" t="s">
        <v>3</v>
      </c>
      <c r="D3" s="1" t="s">
        <v>4</v>
      </c>
      <c r="E3" s="1" t="s">
        <v>5</v>
      </c>
      <c r="F3" s="1" t="s">
        <v>0</v>
      </c>
      <c r="G3" s="1" t="s">
        <v>31</v>
      </c>
      <c r="H3" s="1" t="s">
        <v>32</v>
      </c>
      <c r="I3" s="1" t="s">
        <v>33</v>
      </c>
      <c r="J3" s="1" t="s">
        <v>34</v>
      </c>
      <c r="K3" s="1" t="s">
        <v>35</v>
      </c>
    </row>
    <row r="4" spans="1:11" x14ac:dyDescent="0.35">
      <c r="A4" t="s">
        <v>6</v>
      </c>
      <c r="B4" t="s">
        <v>8</v>
      </c>
      <c r="C4" t="s">
        <v>18</v>
      </c>
      <c r="D4" t="s">
        <v>1327</v>
      </c>
      <c r="F4" t="s">
        <v>36</v>
      </c>
      <c r="G4" t="s">
        <v>42</v>
      </c>
      <c r="H4" t="s">
        <v>143</v>
      </c>
      <c r="I4" t="s">
        <v>920</v>
      </c>
      <c r="J4" t="s">
        <v>921</v>
      </c>
      <c r="K4" t="s">
        <v>1324</v>
      </c>
    </row>
    <row r="5" spans="1:11" x14ac:dyDescent="0.35">
      <c r="A5" t="s">
        <v>7</v>
      </c>
      <c r="B5" t="s">
        <v>9</v>
      </c>
      <c r="C5" t="s">
        <v>12</v>
      </c>
      <c r="D5" t="s">
        <v>1328</v>
      </c>
      <c r="E5" t="s">
        <v>1343</v>
      </c>
      <c r="F5" t="s">
        <v>37</v>
      </c>
      <c r="G5" t="s">
        <v>43</v>
      </c>
      <c r="H5" t="s">
        <v>148</v>
      </c>
      <c r="I5" t="s">
        <v>885</v>
      </c>
      <c r="J5" t="s">
        <v>922</v>
      </c>
      <c r="K5" t="s">
        <v>1280</v>
      </c>
    </row>
    <row r="6" spans="1:11" x14ac:dyDescent="0.35">
      <c r="B6" t="s">
        <v>10</v>
      </c>
      <c r="C6" t="s">
        <v>13</v>
      </c>
      <c r="D6" t="s">
        <v>1329</v>
      </c>
      <c r="E6" t="s">
        <v>19</v>
      </c>
      <c r="G6" t="s">
        <v>39</v>
      </c>
      <c r="H6" t="s">
        <v>149</v>
      </c>
      <c r="I6" t="s">
        <v>886</v>
      </c>
      <c r="J6" t="s">
        <v>923</v>
      </c>
      <c r="K6" t="s">
        <v>1281</v>
      </c>
    </row>
    <row r="7" spans="1:11" x14ac:dyDescent="0.35">
      <c r="B7" t="s">
        <v>11</v>
      </c>
      <c r="C7" t="s">
        <v>14</v>
      </c>
      <c r="D7" t="s">
        <v>1330</v>
      </c>
      <c r="E7" t="s">
        <v>20</v>
      </c>
      <c r="G7" t="s">
        <v>40</v>
      </c>
      <c r="H7" t="s">
        <v>144</v>
      </c>
      <c r="I7" t="s">
        <v>887</v>
      </c>
      <c r="J7" t="s">
        <v>924</v>
      </c>
      <c r="K7" t="s">
        <v>1312</v>
      </c>
    </row>
    <row r="8" spans="1:11" x14ac:dyDescent="0.35">
      <c r="C8" t="s">
        <v>15</v>
      </c>
      <c r="D8" t="s">
        <v>1331</v>
      </c>
      <c r="E8" t="s">
        <v>21</v>
      </c>
      <c r="G8" t="s">
        <v>41</v>
      </c>
      <c r="H8" t="s">
        <v>145</v>
      </c>
      <c r="I8" t="s">
        <v>888</v>
      </c>
      <c r="J8" t="s">
        <v>925</v>
      </c>
      <c r="K8" t="s">
        <v>1291</v>
      </c>
    </row>
    <row r="9" spans="1:11" x14ac:dyDescent="0.35">
      <c r="C9" t="s">
        <v>16</v>
      </c>
      <c r="D9" t="s">
        <v>1332</v>
      </c>
      <c r="E9" t="s">
        <v>22</v>
      </c>
      <c r="G9" t="s">
        <v>116</v>
      </c>
      <c r="H9" t="s">
        <v>147</v>
      </c>
      <c r="I9" t="s">
        <v>889</v>
      </c>
      <c r="J9" t="s">
        <v>926</v>
      </c>
      <c r="K9" t="s">
        <v>1290</v>
      </c>
    </row>
    <row r="10" spans="1:11" x14ac:dyDescent="0.35">
      <c r="C10" t="s">
        <v>17</v>
      </c>
      <c r="D10" t="s">
        <v>1456</v>
      </c>
      <c r="E10" t="s">
        <v>23</v>
      </c>
      <c r="G10" t="s">
        <v>98</v>
      </c>
      <c r="H10" t="s">
        <v>567</v>
      </c>
      <c r="I10" t="s">
        <v>890</v>
      </c>
      <c r="J10" t="s">
        <v>927</v>
      </c>
      <c r="K10" t="s">
        <v>1292</v>
      </c>
    </row>
    <row r="11" spans="1:11" x14ac:dyDescent="0.35">
      <c r="D11" t="s">
        <v>1461</v>
      </c>
      <c r="E11" t="s">
        <v>24</v>
      </c>
      <c r="G11" t="s">
        <v>88</v>
      </c>
      <c r="H11" t="s">
        <v>476</v>
      </c>
      <c r="I11" t="s">
        <v>891</v>
      </c>
      <c r="J11" t="s">
        <v>928</v>
      </c>
      <c r="K11" t="s">
        <v>1284</v>
      </c>
    </row>
    <row r="12" spans="1:11" x14ac:dyDescent="0.35">
      <c r="D12" t="s">
        <v>1463</v>
      </c>
      <c r="E12" t="s">
        <v>25</v>
      </c>
      <c r="G12" t="s">
        <v>49</v>
      </c>
      <c r="H12" t="s">
        <v>392</v>
      </c>
      <c r="I12" t="s">
        <v>892</v>
      </c>
      <c r="J12" t="s">
        <v>929</v>
      </c>
      <c r="K12" t="s">
        <v>1299</v>
      </c>
    </row>
    <row r="13" spans="1:11" x14ac:dyDescent="0.35">
      <c r="D13" t="s">
        <v>1464</v>
      </c>
      <c r="E13" t="s">
        <v>26</v>
      </c>
      <c r="G13" t="s">
        <v>50</v>
      </c>
      <c r="H13" t="s">
        <v>150</v>
      </c>
      <c r="I13" t="s">
        <v>893</v>
      </c>
      <c r="J13" t="s">
        <v>930</v>
      </c>
      <c r="K13" t="s">
        <v>1282</v>
      </c>
    </row>
    <row r="14" spans="1:11" x14ac:dyDescent="0.35">
      <c r="E14" t="s">
        <v>27</v>
      </c>
      <c r="G14" t="s">
        <v>51</v>
      </c>
      <c r="H14" t="s">
        <v>151</v>
      </c>
      <c r="I14" t="s">
        <v>894</v>
      </c>
      <c r="J14" t="s">
        <v>931</v>
      </c>
      <c r="K14" t="s">
        <v>1306</v>
      </c>
    </row>
    <row r="15" spans="1:11" x14ac:dyDescent="0.35">
      <c r="E15" t="s">
        <v>28</v>
      </c>
      <c r="G15" t="s">
        <v>52</v>
      </c>
      <c r="H15" t="s">
        <v>152</v>
      </c>
      <c r="I15" t="s">
        <v>895</v>
      </c>
      <c r="J15" t="s">
        <v>932</v>
      </c>
      <c r="K15" t="s">
        <v>1320</v>
      </c>
    </row>
    <row r="16" spans="1:11" x14ac:dyDescent="0.35">
      <c r="E16" t="s">
        <v>29</v>
      </c>
      <c r="G16" t="s">
        <v>53</v>
      </c>
      <c r="H16" t="s">
        <v>153</v>
      </c>
      <c r="I16" t="s">
        <v>896</v>
      </c>
      <c r="J16" t="s">
        <v>933</v>
      </c>
      <c r="K16" t="s">
        <v>1294</v>
      </c>
    </row>
    <row r="17" spans="5:11" x14ac:dyDescent="0.35">
      <c r="E17" t="s">
        <v>30</v>
      </c>
      <c r="G17" t="s">
        <v>54</v>
      </c>
      <c r="H17" t="s">
        <v>154</v>
      </c>
      <c r="I17" t="s">
        <v>897</v>
      </c>
      <c r="J17" t="s">
        <v>934</v>
      </c>
      <c r="K17" t="s">
        <v>1310</v>
      </c>
    </row>
    <row r="18" spans="5:11" x14ac:dyDescent="0.35">
      <c r="G18" t="s">
        <v>55</v>
      </c>
      <c r="H18" t="s">
        <v>155</v>
      </c>
      <c r="I18" t="s">
        <v>898</v>
      </c>
      <c r="J18" t="s">
        <v>935</v>
      </c>
      <c r="K18" t="s">
        <v>1269</v>
      </c>
    </row>
    <row r="19" spans="5:11" x14ac:dyDescent="0.35">
      <c r="G19" t="s">
        <v>56</v>
      </c>
      <c r="H19" t="s">
        <v>156</v>
      </c>
      <c r="I19" t="s">
        <v>899</v>
      </c>
      <c r="J19" t="s">
        <v>936</v>
      </c>
      <c r="K19" t="s">
        <v>1274</v>
      </c>
    </row>
    <row r="20" spans="5:11" x14ac:dyDescent="0.35">
      <c r="G20" t="s">
        <v>57</v>
      </c>
      <c r="H20" t="s">
        <v>157</v>
      </c>
      <c r="I20" t="s">
        <v>900</v>
      </c>
      <c r="J20" t="s">
        <v>937</v>
      </c>
      <c r="K20" t="s">
        <v>1271</v>
      </c>
    </row>
    <row r="21" spans="5:11" x14ac:dyDescent="0.35">
      <c r="G21" t="s">
        <v>58</v>
      </c>
      <c r="H21" t="s">
        <v>477</v>
      </c>
      <c r="I21" t="s">
        <v>901</v>
      </c>
      <c r="J21" t="s">
        <v>938</v>
      </c>
      <c r="K21" t="s">
        <v>1272</v>
      </c>
    </row>
    <row r="22" spans="5:11" x14ac:dyDescent="0.35">
      <c r="G22" t="s">
        <v>59</v>
      </c>
      <c r="H22" t="s">
        <v>478</v>
      </c>
      <c r="I22" t="s">
        <v>902</v>
      </c>
      <c r="J22" t="s">
        <v>939</v>
      </c>
      <c r="K22" t="s">
        <v>1285</v>
      </c>
    </row>
    <row r="23" spans="5:11" x14ac:dyDescent="0.35">
      <c r="G23" t="s">
        <v>60</v>
      </c>
      <c r="H23" t="s">
        <v>479</v>
      </c>
      <c r="I23" t="s">
        <v>903</v>
      </c>
      <c r="J23" t="s">
        <v>940</v>
      </c>
      <c r="K23" t="s">
        <v>1315</v>
      </c>
    </row>
    <row r="24" spans="5:11" x14ac:dyDescent="0.35">
      <c r="G24" t="s">
        <v>61</v>
      </c>
      <c r="H24" t="s">
        <v>480</v>
      </c>
      <c r="I24" t="s">
        <v>904</v>
      </c>
      <c r="J24" t="s">
        <v>941</v>
      </c>
      <c r="K24" t="s">
        <v>1279</v>
      </c>
    </row>
    <row r="25" spans="5:11" x14ac:dyDescent="0.35">
      <c r="G25" t="s">
        <v>44</v>
      </c>
      <c r="H25" t="s">
        <v>481</v>
      </c>
      <c r="I25" t="s">
        <v>905</v>
      </c>
      <c r="J25" t="s">
        <v>942</v>
      </c>
      <c r="K25" t="s">
        <v>1268</v>
      </c>
    </row>
    <row r="26" spans="5:11" x14ac:dyDescent="0.35">
      <c r="G26" t="s">
        <v>45</v>
      </c>
      <c r="H26" t="s">
        <v>482</v>
      </c>
      <c r="I26" t="s">
        <v>906</v>
      </c>
      <c r="J26" t="s">
        <v>943</v>
      </c>
      <c r="K26" t="s">
        <v>1270</v>
      </c>
    </row>
    <row r="27" spans="5:11" x14ac:dyDescent="0.35">
      <c r="G27" t="s">
        <v>46</v>
      </c>
      <c r="H27" t="s">
        <v>483</v>
      </c>
      <c r="I27" t="s">
        <v>907</v>
      </c>
      <c r="J27" t="s">
        <v>944</v>
      </c>
      <c r="K27" t="s">
        <v>1307</v>
      </c>
    </row>
    <row r="28" spans="5:11" x14ac:dyDescent="0.35">
      <c r="G28" t="s">
        <v>47</v>
      </c>
      <c r="H28" t="s">
        <v>484</v>
      </c>
      <c r="I28" t="s">
        <v>908</v>
      </c>
      <c r="J28" t="s">
        <v>945</v>
      </c>
      <c r="K28" t="s">
        <v>1322</v>
      </c>
    </row>
    <row r="29" spans="5:11" x14ac:dyDescent="0.35">
      <c r="G29" t="s">
        <v>48</v>
      </c>
      <c r="H29" t="s">
        <v>485</v>
      </c>
      <c r="I29" t="s">
        <v>909</v>
      </c>
      <c r="J29" t="s">
        <v>946</v>
      </c>
      <c r="K29" t="s">
        <v>1301</v>
      </c>
    </row>
    <row r="30" spans="5:11" x14ac:dyDescent="0.35">
      <c r="G30" t="s">
        <v>62</v>
      </c>
      <c r="H30" t="s">
        <v>486</v>
      </c>
      <c r="I30" t="s">
        <v>910</v>
      </c>
      <c r="J30" t="s">
        <v>947</v>
      </c>
      <c r="K30" t="s">
        <v>1275</v>
      </c>
    </row>
    <row r="31" spans="5:11" x14ac:dyDescent="0.35">
      <c r="G31" t="s">
        <v>63</v>
      </c>
      <c r="H31" t="s">
        <v>487</v>
      </c>
      <c r="I31" t="s">
        <v>911</v>
      </c>
      <c r="J31" t="s">
        <v>948</v>
      </c>
      <c r="K31" t="s">
        <v>1273</v>
      </c>
    </row>
    <row r="32" spans="5:11" x14ac:dyDescent="0.35">
      <c r="G32" t="s">
        <v>64</v>
      </c>
      <c r="H32" t="s">
        <v>596</v>
      </c>
      <c r="I32" t="s">
        <v>912</v>
      </c>
      <c r="J32" t="s">
        <v>949</v>
      </c>
      <c r="K32" t="s">
        <v>1277</v>
      </c>
    </row>
    <row r="33" spans="7:11" x14ac:dyDescent="0.35">
      <c r="G33" t="s">
        <v>114</v>
      </c>
      <c r="H33" t="s">
        <v>393</v>
      </c>
      <c r="I33" t="s">
        <v>913</v>
      </c>
      <c r="J33" t="s">
        <v>950</v>
      </c>
      <c r="K33" t="s">
        <v>1302</v>
      </c>
    </row>
    <row r="34" spans="7:11" x14ac:dyDescent="0.35">
      <c r="G34" t="s">
        <v>66</v>
      </c>
      <c r="H34" t="s">
        <v>203</v>
      </c>
      <c r="I34" t="s">
        <v>914</v>
      </c>
      <c r="J34" t="s">
        <v>951</v>
      </c>
      <c r="K34" t="s">
        <v>1300</v>
      </c>
    </row>
    <row r="35" spans="7:11" x14ac:dyDescent="0.35">
      <c r="G35" t="s">
        <v>68</v>
      </c>
      <c r="H35" t="s">
        <v>459</v>
      </c>
      <c r="I35" t="s">
        <v>915</v>
      </c>
      <c r="J35" t="s">
        <v>952</v>
      </c>
      <c r="K35" t="s">
        <v>1308</v>
      </c>
    </row>
    <row r="36" spans="7:11" x14ac:dyDescent="0.35">
      <c r="G36" t="s">
        <v>69</v>
      </c>
      <c r="H36" t="s">
        <v>394</v>
      </c>
      <c r="I36" t="s">
        <v>916</v>
      </c>
      <c r="J36" t="s">
        <v>953</v>
      </c>
      <c r="K36" t="s">
        <v>1296</v>
      </c>
    </row>
    <row r="37" spans="7:11" x14ac:dyDescent="0.35">
      <c r="G37" t="s">
        <v>70</v>
      </c>
      <c r="H37" t="s">
        <v>395</v>
      </c>
      <c r="I37" t="s">
        <v>917</v>
      </c>
      <c r="J37" t="s">
        <v>954</v>
      </c>
      <c r="K37" t="s">
        <v>1297</v>
      </c>
    </row>
    <row r="38" spans="7:11" x14ac:dyDescent="0.35">
      <c r="G38" t="s">
        <v>71</v>
      </c>
      <c r="H38" t="s">
        <v>405</v>
      </c>
      <c r="I38" t="s">
        <v>918</v>
      </c>
      <c r="J38" t="s">
        <v>955</v>
      </c>
      <c r="K38" t="s">
        <v>1287</v>
      </c>
    </row>
    <row r="39" spans="7:11" x14ac:dyDescent="0.35">
      <c r="G39" t="s">
        <v>72</v>
      </c>
      <c r="H39" t="s">
        <v>406</v>
      </c>
      <c r="I39" t="s">
        <v>919</v>
      </c>
      <c r="J39" t="s">
        <v>956</v>
      </c>
      <c r="K39" t="s">
        <v>1288</v>
      </c>
    </row>
    <row r="40" spans="7:11" x14ac:dyDescent="0.35">
      <c r="G40" t="s">
        <v>73</v>
      </c>
      <c r="H40" t="s">
        <v>407</v>
      </c>
      <c r="I40" t="s">
        <v>717</v>
      </c>
      <c r="J40" t="s">
        <v>957</v>
      </c>
      <c r="K40" t="s">
        <v>1305</v>
      </c>
    </row>
    <row r="41" spans="7:11" x14ac:dyDescent="0.35">
      <c r="G41" t="s">
        <v>74</v>
      </c>
      <c r="H41" t="s">
        <v>408</v>
      </c>
      <c r="I41" t="s">
        <v>718</v>
      </c>
      <c r="J41" t="s">
        <v>958</v>
      </c>
      <c r="K41" t="s">
        <v>1304</v>
      </c>
    </row>
    <row r="42" spans="7:11" x14ac:dyDescent="0.35">
      <c r="G42" t="s">
        <v>75</v>
      </c>
      <c r="H42" t="s">
        <v>460</v>
      </c>
      <c r="I42" t="s">
        <v>719</v>
      </c>
      <c r="J42" t="s">
        <v>959</v>
      </c>
      <c r="K42" t="s">
        <v>1295</v>
      </c>
    </row>
    <row r="43" spans="7:11" x14ac:dyDescent="0.35">
      <c r="G43" t="s">
        <v>67</v>
      </c>
      <c r="H43" t="s">
        <v>409</v>
      </c>
      <c r="I43" t="s">
        <v>720</v>
      </c>
      <c r="J43" t="s">
        <v>960</v>
      </c>
      <c r="K43" t="s">
        <v>1293</v>
      </c>
    </row>
    <row r="44" spans="7:11" x14ac:dyDescent="0.35">
      <c r="G44" t="s">
        <v>89</v>
      </c>
      <c r="H44" t="s">
        <v>410</v>
      </c>
      <c r="I44" t="s">
        <v>721</v>
      </c>
      <c r="J44" t="s">
        <v>961</v>
      </c>
      <c r="K44" t="s">
        <v>1266</v>
      </c>
    </row>
    <row r="45" spans="7:11" x14ac:dyDescent="0.35">
      <c r="G45" t="s">
        <v>90</v>
      </c>
      <c r="H45" t="s">
        <v>205</v>
      </c>
      <c r="I45" t="s">
        <v>722</v>
      </c>
      <c r="J45" t="s">
        <v>962</v>
      </c>
      <c r="K45" t="s">
        <v>1257</v>
      </c>
    </row>
    <row r="46" spans="7:11" x14ac:dyDescent="0.35">
      <c r="G46" t="s">
        <v>124</v>
      </c>
      <c r="H46" t="s">
        <v>206</v>
      </c>
      <c r="I46" t="s">
        <v>723</v>
      </c>
      <c r="J46" t="s">
        <v>963</v>
      </c>
      <c r="K46" t="s">
        <v>1316</v>
      </c>
    </row>
    <row r="47" spans="7:11" x14ac:dyDescent="0.35">
      <c r="G47" t="s">
        <v>125</v>
      </c>
      <c r="H47" t="s">
        <v>207</v>
      </c>
      <c r="I47" t="s">
        <v>724</v>
      </c>
      <c r="J47" t="s">
        <v>964</v>
      </c>
      <c r="K47" t="s">
        <v>1267</v>
      </c>
    </row>
    <row r="48" spans="7:11" x14ac:dyDescent="0.35">
      <c r="G48" t="s">
        <v>126</v>
      </c>
      <c r="H48" t="s">
        <v>208</v>
      </c>
      <c r="I48" t="s">
        <v>725</v>
      </c>
      <c r="J48" t="s">
        <v>965</v>
      </c>
      <c r="K48" t="s">
        <v>1264</v>
      </c>
    </row>
    <row r="49" spans="7:11" x14ac:dyDescent="0.35">
      <c r="G49" t="s">
        <v>127</v>
      </c>
      <c r="H49" t="s">
        <v>209</v>
      </c>
      <c r="I49" t="s">
        <v>726</v>
      </c>
      <c r="J49" t="s">
        <v>966</v>
      </c>
      <c r="K49" t="s">
        <v>1262</v>
      </c>
    </row>
    <row r="50" spans="7:11" x14ac:dyDescent="0.35">
      <c r="G50" t="s">
        <v>128</v>
      </c>
      <c r="H50" t="s">
        <v>210</v>
      </c>
      <c r="I50" t="s">
        <v>727</v>
      </c>
      <c r="J50" t="s">
        <v>967</v>
      </c>
      <c r="K50" t="s">
        <v>1263</v>
      </c>
    </row>
    <row r="51" spans="7:11" x14ac:dyDescent="0.35">
      <c r="G51" t="s">
        <v>129</v>
      </c>
      <c r="H51" t="s">
        <v>211</v>
      </c>
      <c r="I51" t="s">
        <v>728</v>
      </c>
      <c r="J51" t="s">
        <v>968</v>
      </c>
      <c r="K51" t="s">
        <v>1258</v>
      </c>
    </row>
    <row r="52" spans="7:11" x14ac:dyDescent="0.35">
      <c r="G52" t="s">
        <v>107</v>
      </c>
      <c r="H52" t="s">
        <v>212</v>
      </c>
      <c r="I52" t="s">
        <v>729</v>
      </c>
      <c r="J52" t="s">
        <v>969</v>
      </c>
      <c r="K52" t="s">
        <v>1259</v>
      </c>
    </row>
    <row r="53" spans="7:11" x14ac:dyDescent="0.35">
      <c r="G53" t="s">
        <v>130</v>
      </c>
      <c r="H53" t="s">
        <v>212</v>
      </c>
      <c r="I53" t="s">
        <v>730</v>
      </c>
      <c r="J53" t="s">
        <v>970</v>
      </c>
      <c r="K53" t="s">
        <v>1260</v>
      </c>
    </row>
    <row r="54" spans="7:11" x14ac:dyDescent="0.35">
      <c r="G54" t="s">
        <v>82</v>
      </c>
      <c r="H54" t="s">
        <v>213</v>
      </c>
      <c r="I54" t="s">
        <v>731</v>
      </c>
      <c r="J54" t="s">
        <v>971</v>
      </c>
      <c r="K54" t="s">
        <v>1261</v>
      </c>
    </row>
    <row r="55" spans="7:11" x14ac:dyDescent="0.35">
      <c r="G55" t="s">
        <v>83</v>
      </c>
      <c r="H55" t="s">
        <v>214</v>
      </c>
      <c r="I55" t="s">
        <v>732</v>
      </c>
      <c r="J55" t="s">
        <v>972</v>
      </c>
      <c r="K55" t="s">
        <v>1289</v>
      </c>
    </row>
    <row r="56" spans="7:11" x14ac:dyDescent="0.35">
      <c r="G56" t="s">
        <v>84</v>
      </c>
      <c r="H56" t="s">
        <v>215</v>
      </c>
      <c r="I56" t="s">
        <v>733</v>
      </c>
      <c r="J56" t="s">
        <v>973</v>
      </c>
      <c r="K56" t="s">
        <v>1265</v>
      </c>
    </row>
    <row r="57" spans="7:11" x14ac:dyDescent="0.35">
      <c r="G57" t="s">
        <v>85</v>
      </c>
      <c r="H57" t="s">
        <v>216</v>
      </c>
      <c r="I57" t="s">
        <v>734</v>
      </c>
      <c r="J57" t="s">
        <v>974</v>
      </c>
      <c r="K57" t="s">
        <v>1317</v>
      </c>
    </row>
    <row r="58" spans="7:11" x14ac:dyDescent="0.35">
      <c r="G58" t="s">
        <v>86</v>
      </c>
      <c r="H58" t="s">
        <v>217</v>
      </c>
      <c r="I58" t="s">
        <v>735</v>
      </c>
      <c r="J58" t="s">
        <v>975</v>
      </c>
      <c r="K58" t="s">
        <v>1318</v>
      </c>
    </row>
    <row r="59" spans="7:11" x14ac:dyDescent="0.35">
      <c r="G59" t="s">
        <v>87</v>
      </c>
      <c r="H59" t="s">
        <v>397</v>
      </c>
      <c r="I59" t="s">
        <v>736</v>
      </c>
      <c r="J59" t="s">
        <v>976</v>
      </c>
      <c r="K59" t="s">
        <v>1314</v>
      </c>
    </row>
    <row r="60" spans="7:11" x14ac:dyDescent="0.35">
      <c r="G60" t="s">
        <v>97</v>
      </c>
      <c r="H60" t="s">
        <v>218</v>
      </c>
      <c r="I60" t="s">
        <v>737</v>
      </c>
      <c r="J60" t="s">
        <v>977</v>
      </c>
      <c r="K60" t="s">
        <v>1278</v>
      </c>
    </row>
    <row r="61" spans="7:11" x14ac:dyDescent="0.35">
      <c r="G61" t="s">
        <v>65</v>
      </c>
      <c r="H61" t="s">
        <v>219</v>
      </c>
      <c r="I61" t="s">
        <v>738</v>
      </c>
      <c r="J61" t="s">
        <v>978</v>
      </c>
      <c r="K61" t="s">
        <v>1283</v>
      </c>
    </row>
    <row r="62" spans="7:11" x14ac:dyDescent="0.35">
      <c r="G62" t="s">
        <v>135</v>
      </c>
      <c r="H62" t="s">
        <v>220</v>
      </c>
      <c r="I62" t="s">
        <v>739</v>
      </c>
      <c r="J62" t="s">
        <v>979</v>
      </c>
      <c r="K62" t="s">
        <v>1313</v>
      </c>
    </row>
    <row r="63" spans="7:11" x14ac:dyDescent="0.35">
      <c r="G63" t="s">
        <v>136</v>
      </c>
      <c r="H63" t="s">
        <v>221</v>
      </c>
      <c r="I63" t="s">
        <v>740</v>
      </c>
      <c r="J63" t="s">
        <v>980</v>
      </c>
      <c r="K63" t="s">
        <v>1309</v>
      </c>
    </row>
    <row r="64" spans="7:11" x14ac:dyDescent="0.35">
      <c r="G64" t="s">
        <v>131</v>
      </c>
      <c r="H64" t="s">
        <v>222</v>
      </c>
      <c r="I64" t="s">
        <v>741</v>
      </c>
      <c r="J64" t="s">
        <v>981</v>
      </c>
      <c r="K64" t="s">
        <v>1303</v>
      </c>
    </row>
    <row r="65" spans="7:11" x14ac:dyDescent="0.35">
      <c r="G65" t="s">
        <v>108</v>
      </c>
      <c r="H65" t="s">
        <v>223</v>
      </c>
      <c r="I65" t="s">
        <v>742</v>
      </c>
      <c r="J65" t="s">
        <v>983</v>
      </c>
      <c r="K65" t="s">
        <v>1321</v>
      </c>
    </row>
    <row r="66" spans="7:11" x14ac:dyDescent="0.35">
      <c r="G66" t="s">
        <v>91</v>
      </c>
      <c r="H66" t="s">
        <v>224</v>
      </c>
      <c r="I66" t="s">
        <v>743</v>
      </c>
      <c r="J66" t="s">
        <v>982</v>
      </c>
      <c r="K66" t="s">
        <v>1298</v>
      </c>
    </row>
    <row r="67" spans="7:11" x14ac:dyDescent="0.35">
      <c r="G67" t="s">
        <v>109</v>
      </c>
      <c r="H67" t="s">
        <v>225</v>
      </c>
      <c r="I67" t="s">
        <v>744</v>
      </c>
      <c r="J67" t="s">
        <v>984</v>
      </c>
      <c r="K67" t="s">
        <v>1319</v>
      </c>
    </row>
    <row r="68" spans="7:11" x14ac:dyDescent="0.35">
      <c r="G68" t="s">
        <v>110</v>
      </c>
      <c r="H68" t="s">
        <v>226</v>
      </c>
      <c r="I68" t="s">
        <v>745</v>
      </c>
      <c r="J68" t="s">
        <v>985</v>
      </c>
      <c r="K68" t="s">
        <v>1286</v>
      </c>
    </row>
    <row r="69" spans="7:11" x14ac:dyDescent="0.35">
      <c r="G69" t="s">
        <v>111</v>
      </c>
      <c r="H69" t="s">
        <v>227</v>
      </c>
      <c r="I69" t="s">
        <v>746</v>
      </c>
      <c r="J69" t="s">
        <v>986</v>
      </c>
      <c r="K69" t="s">
        <v>1311</v>
      </c>
    </row>
    <row r="70" spans="7:11" x14ac:dyDescent="0.35">
      <c r="G70" t="s">
        <v>132</v>
      </c>
      <c r="H70" t="s">
        <v>228</v>
      </c>
      <c r="I70" t="s">
        <v>747</v>
      </c>
      <c r="J70" t="s">
        <v>987</v>
      </c>
      <c r="K70" t="s">
        <v>1323</v>
      </c>
    </row>
    <row r="71" spans="7:11" x14ac:dyDescent="0.35">
      <c r="G71" t="s">
        <v>137</v>
      </c>
      <c r="H71" t="s">
        <v>240</v>
      </c>
      <c r="I71" t="s">
        <v>748</v>
      </c>
      <c r="J71" t="s">
        <v>988</v>
      </c>
      <c r="K71" t="s">
        <v>1276</v>
      </c>
    </row>
    <row r="72" spans="7:11" x14ac:dyDescent="0.35">
      <c r="G72" t="s">
        <v>133</v>
      </c>
      <c r="H72" t="s">
        <v>229</v>
      </c>
      <c r="I72" t="s">
        <v>749</v>
      </c>
      <c r="J72" t="s">
        <v>989</v>
      </c>
    </row>
    <row r="73" spans="7:11" x14ac:dyDescent="0.35">
      <c r="G73" t="s">
        <v>115</v>
      </c>
      <c r="H73" t="s">
        <v>230</v>
      </c>
      <c r="I73" t="s">
        <v>750</v>
      </c>
      <c r="J73" t="s">
        <v>990</v>
      </c>
    </row>
    <row r="74" spans="7:11" x14ac:dyDescent="0.35">
      <c r="G74" t="s">
        <v>112</v>
      </c>
      <c r="H74" t="s">
        <v>231</v>
      </c>
      <c r="I74" t="s">
        <v>751</v>
      </c>
      <c r="J74" t="s">
        <v>991</v>
      </c>
    </row>
    <row r="75" spans="7:11" x14ac:dyDescent="0.35">
      <c r="G75" t="s">
        <v>113</v>
      </c>
      <c r="H75" t="s">
        <v>232</v>
      </c>
      <c r="I75" t="s">
        <v>752</v>
      </c>
      <c r="J75" t="s">
        <v>992</v>
      </c>
    </row>
    <row r="76" spans="7:11" x14ac:dyDescent="0.35">
      <c r="G76" t="s">
        <v>79</v>
      </c>
      <c r="H76" t="s">
        <v>233</v>
      </c>
      <c r="I76" t="s">
        <v>753</v>
      </c>
      <c r="J76" t="s">
        <v>993</v>
      </c>
    </row>
    <row r="77" spans="7:11" x14ac:dyDescent="0.35">
      <c r="G77" t="s">
        <v>80</v>
      </c>
      <c r="H77" t="s">
        <v>234</v>
      </c>
      <c r="I77" t="s">
        <v>754</v>
      </c>
      <c r="J77" t="s">
        <v>994</v>
      </c>
    </row>
    <row r="78" spans="7:11" x14ac:dyDescent="0.35">
      <c r="G78" t="s">
        <v>81</v>
      </c>
      <c r="H78" t="s">
        <v>235</v>
      </c>
      <c r="I78" t="s">
        <v>755</v>
      </c>
      <c r="J78" t="s">
        <v>995</v>
      </c>
    </row>
    <row r="79" spans="7:11" x14ac:dyDescent="0.35">
      <c r="G79" t="s">
        <v>117</v>
      </c>
      <c r="H79" t="s">
        <v>241</v>
      </c>
      <c r="I79" t="s">
        <v>756</v>
      </c>
      <c r="J79" t="s">
        <v>996</v>
      </c>
    </row>
    <row r="80" spans="7:11" x14ac:dyDescent="0.35">
      <c r="G80" t="s">
        <v>118</v>
      </c>
      <c r="H80" t="s">
        <v>242</v>
      </c>
      <c r="I80" t="s">
        <v>757</v>
      </c>
      <c r="J80" t="s">
        <v>997</v>
      </c>
    </row>
    <row r="81" spans="7:10" x14ac:dyDescent="0.35">
      <c r="G81" t="s">
        <v>119</v>
      </c>
      <c r="H81" t="s">
        <v>243</v>
      </c>
      <c r="I81" t="s">
        <v>758</v>
      </c>
      <c r="J81" t="s">
        <v>998</v>
      </c>
    </row>
    <row r="82" spans="7:10" x14ac:dyDescent="0.35">
      <c r="G82" t="s">
        <v>120</v>
      </c>
      <c r="H82" t="s">
        <v>236</v>
      </c>
      <c r="I82" t="s">
        <v>759</v>
      </c>
      <c r="J82" t="s">
        <v>999</v>
      </c>
    </row>
    <row r="83" spans="7:10" x14ac:dyDescent="0.35">
      <c r="G83" t="s">
        <v>121</v>
      </c>
      <c r="H83" t="s">
        <v>237</v>
      </c>
      <c r="I83" t="s">
        <v>760</v>
      </c>
      <c r="J83" t="s">
        <v>1000</v>
      </c>
    </row>
    <row r="84" spans="7:10" x14ac:dyDescent="0.35">
      <c r="G84" t="s">
        <v>122</v>
      </c>
      <c r="H84" t="s">
        <v>238</v>
      </c>
      <c r="I84" t="s">
        <v>761</v>
      </c>
      <c r="J84" t="s">
        <v>1001</v>
      </c>
    </row>
    <row r="85" spans="7:10" x14ac:dyDescent="0.35">
      <c r="G85" t="s">
        <v>123</v>
      </c>
      <c r="H85" t="s">
        <v>239</v>
      </c>
      <c r="I85" t="s">
        <v>762</v>
      </c>
      <c r="J85" t="s">
        <v>1002</v>
      </c>
    </row>
    <row r="86" spans="7:10" x14ac:dyDescent="0.35">
      <c r="G86" t="s">
        <v>76</v>
      </c>
      <c r="H86" t="s">
        <v>158</v>
      </c>
      <c r="I86" t="s">
        <v>763</v>
      </c>
      <c r="J86" t="s">
        <v>1003</v>
      </c>
    </row>
    <row r="87" spans="7:10" x14ac:dyDescent="0.35">
      <c r="G87" t="s">
        <v>77</v>
      </c>
      <c r="H87" t="s">
        <v>159</v>
      </c>
      <c r="I87" t="s">
        <v>764</v>
      </c>
      <c r="J87" t="s">
        <v>1004</v>
      </c>
    </row>
    <row r="88" spans="7:10" x14ac:dyDescent="0.35">
      <c r="G88" t="s">
        <v>78</v>
      </c>
      <c r="H88" t="s">
        <v>160</v>
      </c>
      <c r="I88" t="s">
        <v>765</v>
      </c>
      <c r="J88" t="s">
        <v>1005</v>
      </c>
    </row>
    <row r="89" spans="7:10" x14ac:dyDescent="0.35">
      <c r="G89" t="s">
        <v>134</v>
      </c>
      <c r="H89" t="s">
        <v>161</v>
      </c>
      <c r="I89" t="s">
        <v>766</v>
      </c>
      <c r="J89" t="s">
        <v>1006</v>
      </c>
    </row>
    <row r="90" spans="7:10" x14ac:dyDescent="0.35">
      <c r="G90" t="s">
        <v>99</v>
      </c>
      <c r="H90" t="s">
        <v>162</v>
      </c>
      <c r="I90" t="s">
        <v>767</v>
      </c>
      <c r="J90" t="s">
        <v>1007</v>
      </c>
    </row>
    <row r="91" spans="7:10" x14ac:dyDescent="0.35">
      <c r="G91" t="s">
        <v>100</v>
      </c>
      <c r="H91" t="s">
        <v>163</v>
      </c>
      <c r="I91" t="s">
        <v>768</v>
      </c>
      <c r="J91" t="s">
        <v>1008</v>
      </c>
    </row>
    <row r="92" spans="7:10" x14ac:dyDescent="0.35">
      <c r="G92" t="s">
        <v>92</v>
      </c>
      <c r="H92" t="s">
        <v>164</v>
      </c>
      <c r="I92" t="s">
        <v>769</v>
      </c>
      <c r="J92" t="s">
        <v>1009</v>
      </c>
    </row>
    <row r="93" spans="7:10" x14ac:dyDescent="0.35">
      <c r="G93" t="s">
        <v>94</v>
      </c>
      <c r="H93" t="s">
        <v>165</v>
      </c>
      <c r="I93" t="s">
        <v>770</v>
      </c>
      <c r="J93" t="s">
        <v>1010</v>
      </c>
    </row>
    <row r="94" spans="7:10" x14ac:dyDescent="0.35">
      <c r="G94" t="s">
        <v>95</v>
      </c>
      <c r="H94" t="s">
        <v>166</v>
      </c>
      <c r="I94" t="s">
        <v>771</v>
      </c>
      <c r="J94" t="s">
        <v>1011</v>
      </c>
    </row>
    <row r="95" spans="7:10" x14ac:dyDescent="0.35">
      <c r="G95" t="s">
        <v>93</v>
      </c>
      <c r="H95" t="s">
        <v>171</v>
      </c>
      <c r="I95" t="s">
        <v>772</v>
      </c>
      <c r="J95" t="s">
        <v>1012</v>
      </c>
    </row>
    <row r="96" spans="7:10" x14ac:dyDescent="0.35">
      <c r="G96" t="s">
        <v>96</v>
      </c>
      <c r="H96" t="s">
        <v>167</v>
      </c>
      <c r="I96" t="s">
        <v>773</v>
      </c>
      <c r="J96" t="s">
        <v>1013</v>
      </c>
    </row>
    <row r="97" spans="7:10" x14ac:dyDescent="0.35">
      <c r="G97" t="s">
        <v>101</v>
      </c>
      <c r="H97" t="s">
        <v>168</v>
      </c>
      <c r="I97" t="s">
        <v>774</v>
      </c>
      <c r="J97" t="s">
        <v>1014</v>
      </c>
    </row>
    <row r="98" spans="7:10" x14ac:dyDescent="0.35">
      <c r="G98" t="s">
        <v>104</v>
      </c>
      <c r="H98" t="s">
        <v>169</v>
      </c>
      <c r="I98" t="s">
        <v>775</v>
      </c>
      <c r="J98" t="s">
        <v>1015</v>
      </c>
    </row>
    <row r="99" spans="7:10" x14ac:dyDescent="0.35">
      <c r="G99" t="s">
        <v>102</v>
      </c>
      <c r="H99" t="s">
        <v>170</v>
      </c>
      <c r="I99" t="s">
        <v>776</v>
      </c>
      <c r="J99" t="s">
        <v>1016</v>
      </c>
    </row>
    <row r="100" spans="7:10" x14ac:dyDescent="0.35">
      <c r="G100" t="s">
        <v>103</v>
      </c>
      <c r="H100" t="s">
        <v>398</v>
      </c>
      <c r="I100" t="s">
        <v>777</v>
      </c>
      <c r="J100" t="s">
        <v>1017</v>
      </c>
    </row>
    <row r="101" spans="7:10" x14ac:dyDescent="0.35">
      <c r="G101" t="s">
        <v>105</v>
      </c>
      <c r="H101" t="s">
        <v>172</v>
      </c>
      <c r="I101" t="s">
        <v>778</v>
      </c>
      <c r="J101" t="s">
        <v>1018</v>
      </c>
    </row>
    <row r="102" spans="7:10" x14ac:dyDescent="0.35">
      <c r="G102" t="s">
        <v>106</v>
      </c>
      <c r="H102" t="s">
        <v>173</v>
      </c>
      <c r="I102" t="s">
        <v>779</v>
      </c>
      <c r="J102" t="s">
        <v>1019</v>
      </c>
    </row>
    <row r="103" spans="7:10" x14ac:dyDescent="0.35">
      <c r="G103" t="s">
        <v>138</v>
      </c>
      <c r="H103" t="s">
        <v>174</v>
      </c>
      <c r="I103" t="s">
        <v>780</v>
      </c>
      <c r="J103" t="s">
        <v>1020</v>
      </c>
    </row>
    <row r="104" spans="7:10" x14ac:dyDescent="0.35">
      <c r="G104" t="s">
        <v>141</v>
      </c>
      <c r="H104" t="s">
        <v>175</v>
      </c>
      <c r="I104" t="s">
        <v>781</v>
      </c>
      <c r="J104" t="s">
        <v>1021</v>
      </c>
    </row>
    <row r="105" spans="7:10" x14ac:dyDescent="0.35">
      <c r="G105" t="s">
        <v>139</v>
      </c>
      <c r="H105" t="s">
        <v>176</v>
      </c>
      <c r="I105" t="s">
        <v>782</v>
      </c>
      <c r="J105" t="s">
        <v>1022</v>
      </c>
    </row>
    <row r="106" spans="7:10" x14ac:dyDescent="0.35">
      <c r="G106" t="s">
        <v>140</v>
      </c>
      <c r="H106" t="s">
        <v>177</v>
      </c>
      <c r="I106" t="s">
        <v>783</v>
      </c>
      <c r="J106" t="s">
        <v>1023</v>
      </c>
    </row>
    <row r="107" spans="7:10" x14ac:dyDescent="0.35">
      <c r="G107" t="s">
        <v>142</v>
      </c>
      <c r="H107" t="s">
        <v>178</v>
      </c>
      <c r="I107" t="s">
        <v>784</v>
      </c>
      <c r="J107" t="s">
        <v>1024</v>
      </c>
    </row>
    <row r="108" spans="7:10" x14ac:dyDescent="0.35">
      <c r="G108" t="s">
        <v>38</v>
      </c>
      <c r="H108" t="s">
        <v>179</v>
      </c>
      <c r="I108" t="s">
        <v>785</v>
      </c>
      <c r="J108" t="s">
        <v>1025</v>
      </c>
    </row>
    <row r="109" spans="7:10" x14ac:dyDescent="0.35">
      <c r="H109" t="s">
        <v>597</v>
      </c>
      <c r="I109" t="s">
        <v>786</v>
      </c>
      <c r="J109" t="s">
        <v>1026</v>
      </c>
    </row>
    <row r="110" spans="7:10" x14ac:dyDescent="0.35">
      <c r="H110" t="s">
        <v>598</v>
      </c>
      <c r="I110" t="s">
        <v>787</v>
      </c>
      <c r="J110" t="s">
        <v>1027</v>
      </c>
    </row>
    <row r="111" spans="7:10" x14ac:dyDescent="0.35">
      <c r="H111" t="s">
        <v>180</v>
      </c>
      <c r="I111" t="s">
        <v>788</v>
      </c>
      <c r="J111" t="s">
        <v>1028</v>
      </c>
    </row>
    <row r="112" spans="7:10" x14ac:dyDescent="0.35">
      <c r="H112" t="s">
        <v>181</v>
      </c>
      <c r="I112" t="s">
        <v>789</v>
      </c>
      <c r="J112" t="s">
        <v>1029</v>
      </c>
    </row>
    <row r="113" spans="8:10" x14ac:dyDescent="0.35">
      <c r="H113" t="s">
        <v>599</v>
      </c>
      <c r="I113" t="s">
        <v>790</v>
      </c>
      <c r="J113" t="s">
        <v>1030</v>
      </c>
    </row>
    <row r="114" spans="8:10" x14ac:dyDescent="0.35">
      <c r="H114" t="s">
        <v>182</v>
      </c>
      <c r="I114" t="s">
        <v>791</v>
      </c>
      <c r="J114" t="s">
        <v>1031</v>
      </c>
    </row>
    <row r="115" spans="8:10" x14ac:dyDescent="0.35">
      <c r="H115" t="s">
        <v>183</v>
      </c>
      <c r="I115" t="s">
        <v>792</v>
      </c>
      <c r="J115" t="s">
        <v>1032</v>
      </c>
    </row>
    <row r="116" spans="8:10" x14ac:dyDescent="0.35">
      <c r="H116" t="s">
        <v>184</v>
      </c>
      <c r="I116" t="s">
        <v>793</v>
      </c>
      <c r="J116" t="s">
        <v>1033</v>
      </c>
    </row>
    <row r="117" spans="8:10" x14ac:dyDescent="0.35">
      <c r="H117" t="s">
        <v>185</v>
      </c>
      <c r="I117" t="s">
        <v>794</v>
      </c>
      <c r="J117" t="s">
        <v>1034</v>
      </c>
    </row>
    <row r="118" spans="8:10" x14ac:dyDescent="0.35">
      <c r="H118" t="s">
        <v>186</v>
      </c>
      <c r="I118" t="s">
        <v>795</v>
      </c>
      <c r="J118" t="s">
        <v>1035</v>
      </c>
    </row>
    <row r="119" spans="8:10" x14ac:dyDescent="0.35">
      <c r="H119" t="s">
        <v>187</v>
      </c>
      <c r="I119" t="s">
        <v>796</v>
      </c>
      <c r="J119" t="s">
        <v>1036</v>
      </c>
    </row>
    <row r="120" spans="8:10" x14ac:dyDescent="0.35">
      <c r="H120" t="s">
        <v>188</v>
      </c>
      <c r="I120" t="s">
        <v>797</v>
      </c>
      <c r="J120" t="s">
        <v>1037</v>
      </c>
    </row>
    <row r="121" spans="8:10" x14ac:dyDescent="0.35">
      <c r="H121" t="s">
        <v>189</v>
      </c>
      <c r="I121" t="s">
        <v>798</v>
      </c>
      <c r="J121" t="s">
        <v>1038</v>
      </c>
    </row>
    <row r="122" spans="8:10" x14ac:dyDescent="0.35">
      <c r="H122" t="s">
        <v>190</v>
      </c>
      <c r="I122" t="s">
        <v>799</v>
      </c>
      <c r="J122" t="s">
        <v>1039</v>
      </c>
    </row>
    <row r="123" spans="8:10" x14ac:dyDescent="0.35">
      <c r="H123" t="s">
        <v>191</v>
      </c>
      <c r="I123" t="s">
        <v>800</v>
      </c>
      <c r="J123" t="s">
        <v>1040</v>
      </c>
    </row>
    <row r="124" spans="8:10" x14ac:dyDescent="0.35">
      <c r="H124" t="s">
        <v>192</v>
      </c>
      <c r="I124" t="s">
        <v>801</v>
      </c>
      <c r="J124" t="s">
        <v>1041</v>
      </c>
    </row>
    <row r="125" spans="8:10" x14ac:dyDescent="0.35">
      <c r="H125" t="s">
        <v>193</v>
      </c>
      <c r="I125" t="s">
        <v>802</v>
      </c>
      <c r="J125" t="s">
        <v>1042</v>
      </c>
    </row>
    <row r="126" spans="8:10" x14ac:dyDescent="0.35">
      <c r="H126" t="s">
        <v>399</v>
      </c>
      <c r="I126" t="s">
        <v>803</v>
      </c>
      <c r="J126" t="s">
        <v>1043</v>
      </c>
    </row>
    <row r="127" spans="8:10" x14ac:dyDescent="0.35">
      <c r="H127" t="s">
        <v>194</v>
      </c>
      <c r="I127" t="s">
        <v>804</v>
      </c>
      <c r="J127" t="s">
        <v>1044</v>
      </c>
    </row>
    <row r="128" spans="8:10" x14ac:dyDescent="0.35">
      <c r="H128" t="s">
        <v>195</v>
      </c>
      <c r="I128" t="s">
        <v>805</v>
      </c>
      <c r="J128" t="s">
        <v>1045</v>
      </c>
    </row>
    <row r="129" spans="8:10" x14ac:dyDescent="0.35">
      <c r="H129" t="s">
        <v>196</v>
      </c>
      <c r="I129" t="s">
        <v>806</v>
      </c>
      <c r="J129" t="s">
        <v>1046</v>
      </c>
    </row>
    <row r="130" spans="8:10" x14ac:dyDescent="0.35">
      <c r="H130" t="s">
        <v>197</v>
      </c>
      <c r="I130" t="s">
        <v>807</v>
      </c>
      <c r="J130" t="s">
        <v>1047</v>
      </c>
    </row>
    <row r="131" spans="8:10" x14ac:dyDescent="0.35">
      <c r="H131" t="s">
        <v>198</v>
      </c>
      <c r="I131" t="s">
        <v>808</v>
      </c>
      <c r="J131" t="s">
        <v>1048</v>
      </c>
    </row>
    <row r="132" spans="8:10" x14ac:dyDescent="0.35">
      <c r="H132" t="s">
        <v>199</v>
      </c>
      <c r="I132" t="s">
        <v>809</v>
      </c>
      <c r="J132" t="s">
        <v>1049</v>
      </c>
    </row>
    <row r="133" spans="8:10" x14ac:dyDescent="0.35">
      <c r="H133" t="s">
        <v>200</v>
      </c>
      <c r="I133" t="s">
        <v>810</v>
      </c>
      <c r="J133" t="s">
        <v>1050</v>
      </c>
    </row>
    <row r="134" spans="8:10" x14ac:dyDescent="0.35">
      <c r="H134" t="s">
        <v>201</v>
      </c>
      <c r="I134" t="s">
        <v>811</v>
      </c>
      <c r="J134" t="s">
        <v>1051</v>
      </c>
    </row>
    <row r="135" spans="8:10" x14ac:dyDescent="0.35">
      <c r="H135" t="s">
        <v>202</v>
      </c>
      <c r="I135" t="s">
        <v>812</v>
      </c>
      <c r="J135" t="s">
        <v>1052</v>
      </c>
    </row>
    <row r="136" spans="8:10" x14ac:dyDescent="0.35">
      <c r="H136" t="s">
        <v>244</v>
      </c>
      <c r="I136" t="s">
        <v>813</v>
      </c>
      <c r="J136" t="s">
        <v>1053</v>
      </c>
    </row>
    <row r="137" spans="8:10" x14ac:dyDescent="0.35">
      <c r="H137" t="s">
        <v>245</v>
      </c>
      <c r="I137" t="s">
        <v>814</v>
      </c>
      <c r="J137" t="s">
        <v>1054</v>
      </c>
    </row>
    <row r="138" spans="8:10" x14ac:dyDescent="0.35">
      <c r="H138" t="s">
        <v>418</v>
      </c>
      <c r="I138" t="s">
        <v>815</v>
      </c>
      <c r="J138" t="s">
        <v>1055</v>
      </c>
    </row>
    <row r="139" spans="8:10" x14ac:dyDescent="0.35">
      <c r="H139" t="s">
        <v>246</v>
      </c>
      <c r="I139" t="s">
        <v>816</v>
      </c>
      <c r="J139" t="s">
        <v>1056</v>
      </c>
    </row>
    <row r="140" spans="8:10" x14ac:dyDescent="0.35">
      <c r="H140" t="s">
        <v>247</v>
      </c>
      <c r="I140" t="s">
        <v>817</v>
      </c>
      <c r="J140" t="s">
        <v>1057</v>
      </c>
    </row>
    <row r="141" spans="8:10" x14ac:dyDescent="0.35">
      <c r="H141" t="s">
        <v>248</v>
      </c>
      <c r="I141" t="s">
        <v>818</v>
      </c>
      <c r="J141" t="s">
        <v>1058</v>
      </c>
    </row>
    <row r="142" spans="8:10" x14ac:dyDescent="0.35">
      <c r="H142" t="s">
        <v>249</v>
      </c>
      <c r="I142" t="s">
        <v>819</v>
      </c>
      <c r="J142" t="s">
        <v>1059</v>
      </c>
    </row>
    <row r="143" spans="8:10" x14ac:dyDescent="0.35">
      <c r="H143" t="s">
        <v>250</v>
      </c>
      <c r="I143" t="s">
        <v>820</v>
      </c>
      <c r="J143" t="s">
        <v>1060</v>
      </c>
    </row>
    <row r="144" spans="8:10" x14ac:dyDescent="0.35">
      <c r="H144" t="s">
        <v>251</v>
      </c>
      <c r="I144" t="s">
        <v>821</v>
      </c>
      <c r="J144" t="s">
        <v>1061</v>
      </c>
    </row>
    <row r="145" spans="8:10" x14ac:dyDescent="0.35">
      <c r="H145" t="s">
        <v>252</v>
      </c>
      <c r="I145" t="s">
        <v>822</v>
      </c>
      <c r="J145" t="s">
        <v>1062</v>
      </c>
    </row>
    <row r="146" spans="8:10" x14ac:dyDescent="0.35">
      <c r="H146" t="s">
        <v>253</v>
      </c>
      <c r="I146" t="s">
        <v>823</v>
      </c>
      <c r="J146" t="s">
        <v>1063</v>
      </c>
    </row>
    <row r="147" spans="8:10" x14ac:dyDescent="0.35">
      <c r="H147" t="s">
        <v>254</v>
      </c>
      <c r="I147" t="s">
        <v>824</v>
      </c>
      <c r="J147" t="s">
        <v>1064</v>
      </c>
    </row>
    <row r="148" spans="8:10" x14ac:dyDescent="0.35">
      <c r="H148" t="s">
        <v>400</v>
      </c>
      <c r="I148" t="s">
        <v>825</v>
      </c>
      <c r="J148" t="s">
        <v>1065</v>
      </c>
    </row>
    <row r="149" spans="8:10" x14ac:dyDescent="0.35">
      <c r="H149" t="s">
        <v>255</v>
      </c>
      <c r="I149" t="s">
        <v>826</v>
      </c>
      <c r="J149" t="s">
        <v>1066</v>
      </c>
    </row>
    <row r="150" spans="8:10" x14ac:dyDescent="0.35">
      <c r="H150" t="s">
        <v>256</v>
      </c>
      <c r="I150" t="s">
        <v>827</v>
      </c>
      <c r="J150" t="s">
        <v>1067</v>
      </c>
    </row>
    <row r="151" spans="8:10" x14ac:dyDescent="0.35">
      <c r="H151" t="s">
        <v>257</v>
      </c>
      <c r="I151" t="s">
        <v>828</v>
      </c>
      <c r="J151" t="s">
        <v>1068</v>
      </c>
    </row>
    <row r="152" spans="8:10" x14ac:dyDescent="0.35">
      <c r="H152" t="s">
        <v>258</v>
      </c>
      <c r="I152" t="s">
        <v>829</v>
      </c>
      <c r="J152" t="s">
        <v>1069</v>
      </c>
    </row>
    <row r="153" spans="8:10" x14ac:dyDescent="0.35">
      <c r="H153" t="s">
        <v>259</v>
      </c>
      <c r="I153" t="s">
        <v>830</v>
      </c>
      <c r="J153" t="s">
        <v>1070</v>
      </c>
    </row>
    <row r="154" spans="8:10" x14ac:dyDescent="0.35">
      <c r="H154" t="s">
        <v>260</v>
      </c>
      <c r="I154" t="s">
        <v>831</v>
      </c>
      <c r="J154" t="s">
        <v>1071</v>
      </c>
    </row>
    <row r="155" spans="8:10" x14ac:dyDescent="0.35">
      <c r="H155" t="s">
        <v>261</v>
      </c>
      <c r="I155" t="s">
        <v>832</v>
      </c>
      <c r="J155" t="s">
        <v>1072</v>
      </c>
    </row>
    <row r="156" spans="8:10" x14ac:dyDescent="0.35">
      <c r="H156" t="s">
        <v>262</v>
      </c>
      <c r="I156" t="s">
        <v>833</v>
      </c>
      <c r="J156" t="s">
        <v>1073</v>
      </c>
    </row>
    <row r="157" spans="8:10" x14ac:dyDescent="0.35">
      <c r="H157" t="s">
        <v>263</v>
      </c>
      <c r="I157" t="s">
        <v>834</v>
      </c>
      <c r="J157" t="s">
        <v>1074</v>
      </c>
    </row>
    <row r="158" spans="8:10" x14ac:dyDescent="0.35">
      <c r="H158" t="s">
        <v>264</v>
      </c>
      <c r="I158" t="s">
        <v>835</v>
      </c>
      <c r="J158" t="s">
        <v>1075</v>
      </c>
    </row>
    <row r="159" spans="8:10" x14ac:dyDescent="0.35">
      <c r="H159" t="s">
        <v>265</v>
      </c>
      <c r="I159" t="s">
        <v>836</v>
      </c>
      <c r="J159" t="s">
        <v>1076</v>
      </c>
    </row>
    <row r="160" spans="8:10" x14ac:dyDescent="0.35">
      <c r="H160" t="s">
        <v>266</v>
      </c>
      <c r="I160" t="s">
        <v>837</v>
      </c>
      <c r="J160" t="s">
        <v>1077</v>
      </c>
    </row>
    <row r="161" spans="8:10" x14ac:dyDescent="0.35">
      <c r="H161" t="s">
        <v>267</v>
      </c>
      <c r="I161" t="s">
        <v>838</v>
      </c>
      <c r="J161" t="s">
        <v>1078</v>
      </c>
    </row>
    <row r="162" spans="8:10" x14ac:dyDescent="0.35">
      <c r="H162" t="s">
        <v>268</v>
      </c>
      <c r="I162" t="s">
        <v>839</v>
      </c>
      <c r="J162" t="s">
        <v>1079</v>
      </c>
    </row>
    <row r="163" spans="8:10" x14ac:dyDescent="0.35">
      <c r="H163" t="s">
        <v>401</v>
      </c>
      <c r="I163" t="s">
        <v>840</v>
      </c>
      <c r="J163" t="s">
        <v>1080</v>
      </c>
    </row>
    <row r="164" spans="8:10" x14ac:dyDescent="0.35">
      <c r="H164" t="s">
        <v>561</v>
      </c>
      <c r="I164" t="s">
        <v>841</v>
      </c>
      <c r="J164" t="s">
        <v>1081</v>
      </c>
    </row>
    <row r="165" spans="8:10" x14ac:dyDescent="0.35">
      <c r="H165" t="s">
        <v>272</v>
      </c>
      <c r="I165" t="s">
        <v>842</v>
      </c>
      <c r="J165" t="s">
        <v>1082</v>
      </c>
    </row>
    <row r="166" spans="8:10" x14ac:dyDescent="0.35">
      <c r="H166" t="s">
        <v>273</v>
      </c>
      <c r="I166" t="s">
        <v>843</v>
      </c>
      <c r="J166" t="s">
        <v>1083</v>
      </c>
    </row>
    <row r="167" spans="8:10" x14ac:dyDescent="0.35">
      <c r="H167" t="s">
        <v>274</v>
      </c>
      <c r="I167" t="s">
        <v>844</v>
      </c>
      <c r="J167" t="s">
        <v>1084</v>
      </c>
    </row>
    <row r="168" spans="8:10" x14ac:dyDescent="0.35">
      <c r="H168" t="s">
        <v>275</v>
      </c>
      <c r="I168" t="s">
        <v>845</v>
      </c>
      <c r="J168" t="s">
        <v>1085</v>
      </c>
    </row>
    <row r="169" spans="8:10" x14ac:dyDescent="0.35">
      <c r="H169" t="s">
        <v>276</v>
      </c>
      <c r="I169" t="s">
        <v>846</v>
      </c>
      <c r="J169" t="s">
        <v>1086</v>
      </c>
    </row>
    <row r="170" spans="8:10" x14ac:dyDescent="0.35">
      <c r="H170" t="s">
        <v>277</v>
      </c>
      <c r="I170" t="s">
        <v>847</v>
      </c>
      <c r="J170" t="s">
        <v>1087</v>
      </c>
    </row>
    <row r="171" spans="8:10" x14ac:dyDescent="0.35">
      <c r="H171" t="s">
        <v>278</v>
      </c>
      <c r="I171" t="s">
        <v>848</v>
      </c>
      <c r="J171" t="s">
        <v>1088</v>
      </c>
    </row>
    <row r="172" spans="8:10" x14ac:dyDescent="0.35">
      <c r="H172" t="s">
        <v>279</v>
      </c>
      <c r="I172" t="s">
        <v>849</v>
      </c>
      <c r="J172" t="s">
        <v>1089</v>
      </c>
    </row>
    <row r="173" spans="8:10" x14ac:dyDescent="0.35">
      <c r="H173" t="s">
        <v>402</v>
      </c>
      <c r="I173" t="s">
        <v>850</v>
      </c>
      <c r="J173" t="s">
        <v>1090</v>
      </c>
    </row>
    <row r="174" spans="8:10" x14ac:dyDescent="0.35">
      <c r="H174" t="s">
        <v>301</v>
      </c>
      <c r="I174" t="s">
        <v>851</v>
      </c>
      <c r="J174" t="s">
        <v>1091</v>
      </c>
    </row>
    <row r="175" spans="8:10" x14ac:dyDescent="0.35">
      <c r="H175" t="s">
        <v>302</v>
      </c>
      <c r="I175" t="s">
        <v>852</v>
      </c>
      <c r="J175" t="s">
        <v>1092</v>
      </c>
    </row>
    <row r="176" spans="8:10" x14ac:dyDescent="0.35">
      <c r="H176" t="s">
        <v>303</v>
      </c>
      <c r="I176" t="s">
        <v>853</v>
      </c>
      <c r="J176" t="s">
        <v>1093</v>
      </c>
    </row>
    <row r="177" spans="8:10" x14ac:dyDescent="0.35">
      <c r="H177" t="s">
        <v>304</v>
      </c>
      <c r="I177" t="s">
        <v>854</v>
      </c>
      <c r="J177" t="s">
        <v>1094</v>
      </c>
    </row>
    <row r="178" spans="8:10" x14ac:dyDescent="0.35">
      <c r="H178" t="s">
        <v>305</v>
      </c>
      <c r="I178" t="s">
        <v>855</v>
      </c>
      <c r="J178" t="s">
        <v>1095</v>
      </c>
    </row>
    <row r="179" spans="8:10" x14ac:dyDescent="0.35">
      <c r="H179" t="s">
        <v>306</v>
      </c>
      <c r="I179" t="s">
        <v>856</v>
      </c>
      <c r="J179" t="s">
        <v>1096</v>
      </c>
    </row>
    <row r="180" spans="8:10" x14ac:dyDescent="0.35">
      <c r="H180" t="s">
        <v>307</v>
      </c>
      <c r="I180" t="s">
        <v>857</v>
      </c>
      <c r="J180" t="s">
        <v>1097</v>
      </c>
    </row>
    <row r="181" spans="8:10" x14ac:dyDescent="0.35">
      <c r="H181" t="s">
        <v>308</v>
      </c>
      <c r="I181" t="s">
        <v>858</v>
      </c>
      <c r="J181" t="s">
        <v>1098</v>
      </c>
    </row>
    <row r="182" spans="8:10" x14ac:dyDescent="0.35">
      <c r="H182" t="s">
        <v>309</v>
      </c>
      <c r="I182" t="s">
        <v>859</v>
      </c>
      <c r="J182" t="s">
        <v>1099</v>
      </c>
    </row>
    <row r="183" spans="8:10" x14ac:dyDescent="0.35">
      <c r="H183" t="s">
        <v>310</v>
      </c>
      <c r="I183" t="s">
        <v>860</v>
      </c>
      <c r="J183" t="s">
        <v>1100</v>
      </c>
    </row>
    <row r="184" spans="8:10" x14ac:dyDescent="0.35">
      <c r="H184" t="s">
        <v>311</v>
      </c>
      <c r="I184" t="s">
        <v>861</v>
      </c>
      <c r="J184" t="s">
        <v>1101</v>
      </c>
    </row>
    <row r="185" spans="8:10" x14ac:dyDescent="0.35">
      <c r="H185" t="s">
        <v>312</v>
      </c>
      <c r="I185" t="s">
        <v>862</v>
      </c>
      <c r="J185" t="s">
        <v>1102</v>
      </c>
    </row>
    <row r="186" spans="8:10" x14ac:dyDescent="0.35">
      <c r="H186" t="s">
        <v>313</v>
      </c>
      <c r="I186" t="s">
        <v>863</v>
      </c>
      <c r="J186" t="s">
        <v>1103</v>
      </c>
    </row>
    <row r="187" spans="8:10" x14ac:dyDescent="0.35">
      <c r="H187" t="s">
        <v>314</v>
      </c>
      <c r="I187" t="s">
        <v>864</v>
      </c>
      <c r="J187" t="s">
        <v>1104</v>
      </c>
    </row>
    <row r="188" spans="8:10" x14ac:dyDescent="0.35">
      <c r="H188" t="s">
        <v>315</v>
      </c>
      <c r="I188" t="s">
        <v>865</v>
      </c>
      <c r="J188" t="s">
        <v>1105</v>
      </c>
    </row>
    <row r="189" spans="8:10" x14ac:dyDescent="0.35">
      <c r="H189" t="s">
        <v>403</v>
      </c>
      <c r="I189" t="s">
        <v>866</v>
      </c>
      <c r="J189" t="s">
        <v>1106</v>
      </c>
    </row>
    <row r="190" spans="8:10" x14ac:dyDescent="0.35">
      <c r="H190" t="s">
        <v>316</v>
      </c>
      <c r="I190" t="s">
        <v>867</v>
      </c>
      <c r="J190" t="s">
        <v>1107</v>
      </c>
    </row>
    <row r="191" spans="8:10" x14ac:dyDescent="0.35">
      <c r="H191" t="s">
        <v>317</v>
      </c>
      <c r="I191" t="s">
        <v>868</v>
      </c>
      <c r="J191" t="s">
        <v>1108</v>
      </c>
    </row>
    <row r="192" spans="8:10" x14ac:dyDescent="0.35">
      <c r="H192" t="s">
        <v>318</v>
      </c>
      <c r="I192" t="s">
        <v>869</v>
      </c>
      <c r="J192" t="s">
        <v>1109</v>
      </c>
    </row>
    <row r="193" spans="8:10" x14ac:dyDescent="0.35">
      <c r="H193" t="s">
        <v>319</v>
      </c>
      <c r="I193" t="s">
        <v>870</v>
      </c>
      <c r="J193" t="s">
        <v>1110</v>
      </c>
    </row>
    <row r="194" spans="8:10" x14ac:dyDescent="0.35">
      <c r="H194" t="s">
        <v>320</v>
      </c>
      <c r="I194" t="s">
        <v>871</v>
      </c>
      <c r="J194" t="s">
        <v>1111</v>
      </c>
    </row>
    <row r="195" spans="8:10" x14ac:dyDescent="0.35">
      <c r="H195" t="s">
        <v>321</v>
      </c>
      <c r="I195" t="s">
        <v>872</v>
      </c>
      <c r="J195" t="s">
        <v>1112</v>
      </c>
    </row>
    <row r="196" spans="8:10" x14ac:dyDescent="0.35">
      <c r="H196" t="s">
        <v>322</v>
      </c>
      <c r="I196" t="s">
        <v>873</v>
      </c>
      <c r="J196" t="s">
        <v>1113</v>
      </c>
    </row>
    <row r="197" spans="8:10" x14ac:dyDescent="0.35">
      <c r="H197" t="s">
        <v>323</v>
      </c>
      <c r="I197" t="s">
        <v>874</v>
      </c>
      <c r="J197" t="s">
        <v>1114</v>
      </c>
    </row>
    <row r="198" spans="8:10" x14ac:dyDescent="0.35">
      <c r="H198" t="s">
        <v>324</v>
      </c>
      <c r="I198" t="s">
        <v>875</v>
      </c>
      <c r="J198" t="s">
        <v>1115</v>
      </c>
    </row>
    <row r="199" spans="8:10" x14ac:dyDescent="0.35">
      <c r="H199" t="s">
        <v>325</v>
      </c>
      <c r="I199" t="s">
        <v>876</v>
      </c>
      <c r="J199" t="s">
        <v>1116</v>
      </c>
    </row>
    <row r="200" spans="8:10" x14ac:dyDescent="0.35">
      <c r="H200" t="s">
        <v>326</v>
      </c>
      <c r="I200" t="s">
        <v>877</v>
      </c>
      <c r="J200" t="s">
        <v>1117</v>
      </c>
    </row>
    <row r="201" spans="8:10" x14ac:dyDescent="0.35">
      <c r="H201" t="s">
        <v>327</v>
      </c>
      <c r="I201" t="s">
        <v>878</v>
      </c>
      <c r="J201" t="s">
        <v>1118</v>
      </c>
    </row>
    <row r="202" spans="8:10" x14ac:dyDescent="0.35">
      <c r="H202" t="s">
        <v>328</v>
      </c>
      <c r="I202" t="s">
        <v>879</v>
      </c>
      <c r="J202" t="s">
        <v>1119</v>
      </c>
    </row>
    <row r="203" spans="8:10" x14ac:dyDescent="0.35">
      <c r="H203" t="s">
        <v>329</v>
      </c>
      <c r="I203" t="s">
        <v>880</v>
      </c>
      <c r="J203" t="s">
        <v>1120</v>
      </c>
    </row>
    <row r="204" spans="8:10" x14ac:dyDescent="0.35">
      <c r="H204" t="s">
        <v>330</v>
      </c>
      <c r="I204" t="s">
        <v>881</v>
      </c>
      <c r="J204" t="s">
        <v>1121</v>
      </c>
    </row>
    <row r="205" spans="8:10" x14ac:dyDescent="0.35">
      <c r="H205" t="s">
        <v>331</v>
      </c>
      <c r="I205" t="s">
        <v>882</v>
      </c>
      <c r="J205" t="s">
        <v>1122</v>
      </c>
    </row>
    <row r="206" spans="8:10" x14ac:dyDescent="0.35">
      <c r="H206" t="s">
        <v>332</v>
      </c>
      <c r="I206" t="s">
        <v>883</v>
      </c>
      <c r="J206" t="s">
        <v>1123</v>
      </c>
    </row>
    <row r="207" spans="8:10" x14ac:dyDescent="0.35">
      <c r="H207" t="s">
        <v>333</v>
      </c>
      <c r="I207" t="s">
        <v>884</v>
      </c>
      <c r="J207" t="s">
        <v>1124</v>
      </c>
    </row>
    <row r="208" spans="8:10" x14ac:dyDescent="0.35">
      <c r="H208" t="s">
        <v>334</v>
      </c>
      <c r="J208" t="s">
        <v>1125</v>
      </c>
    </row>
    <row r="209" spans="8:10" x14ac:dyDescent="0.35">
      <c r="H209" t="s">
        <v>280</v>
      </c>
      <c r="J209" t="s">
        <v>1126</v>
      </c>
    </row>
    <row r="210" spans="8:10" x14ac:dyDescent="0.35">
      <c r="H210" t="s">
        <v>281</v>
      </c>
      <c r="J210" t="s">
        <v>1127</v>
      </c>
    </row>
    <row r="211" spans="8:10" x14ac:dyDescent="0.35">
      <c r="H211" t="s">
        <v>282</v>
      </c>
      <c r="J211" t="s">
        <v>1128</v>
      </c>
    </row>
    <row r="212" spans="8:10" x14ac:dyDescent="0.35">
      <c r="H212" t="s">
        <v>283</v>
      </c>
      <c r="J212" t="s">
        <v>1129</v>
      </c>
    </row>
    <row r="213" spans="8:10" x14ac:dyDescent="0.35">
      <c r="H213" t="s">
        <v>284</v>
      </c>
      <c r="J213" t="s">
        <v>1130</v>
      </c>
    </row>
    <row r="214" spans="8:10" x14ac:dyDescent="0.35">
      <c r="H214" t="s">
        <v>285</v>
      </c>
      <c r="J214" t="s">
        <v>1131</v>
      </c>
    </row>
    <row r="215" spans="8:10" x14ac:dyDescent="0.35">
      <c r="H215" t="s">
        <v>286</v>
      </c>
      <c r="J215" t="s">
        <v>1132</v>
      </c>
    </row>
    <row r="216" spans="8:10" x14ac:dyDescent="0.35">
      <c r="H216" t="s">
        <v>287</v>
      </c>
      <c r="J216" t="s">
        <v>1133</v>
      </c>
    </row>
    <row r="217" spans="8:10" x14ac:dyDescent="0.35">
      <c r="H217" t="s">
        <v>288</v>
      </c>
      <c r="J217" t="s">
        <v>1134</v>
      </c>
    </row>
    <row r="218" spans="8:10" x14ac:dyDescent="0.35">
      <c r="H218" t="s">
        <v>289</v>
      </c>
      <c r="J218" t="s">
        <v>1135</v>
      </c>
    </row>
    <row r="219" spans="8:10" x14ac:dyDescent="0.35">
      <c r="H219" t="s">
        <v>290</v>
      </c>
      <c r="J219" t="s">
        <v>1136</v>
      </c>
    </row>
    <row r="220" spans="8:10" x14ac:dyDescent="0.35">
      <c r="H220" t="s">
        <v>291</v>
      </c>
      <c r="J220" t="s">
        <v>1137</v>
      </c>
    </row>
    <row r="221" spans="8:10" x14ac:dyDescent="0.35">
      <c r="H221" t="s">
        <v>292</v>
      </c>
      <c r="J221" t="s">
        <v>1138</v>
      </c>
    </row>
    <row r="222" spans="8:10" x14ac:dyDescent="0.35">
      <c r="H222" t="s">
        <v>293</v>
      </c>
      <c r="J222" t="s">
        <v>1139</v>
      </c>
    </row>
    <row r="223" spans="8:10" x14ac:dyDescent="0.35">
      <c r="H223" t="s">
        <v>294</v>
      </c>
      <c r="J223" t="s">
        <v>1140</v>
      </c>
    </row>
    <row r="224" spans="8:10" x14ac:dyDescent="0.35">
      <c r="H224" t="s">
        <v>295</v>
      </c>
      <c r="J224" t="s">
        <v>1141</v>
      </c>
    </row>
    <row r="225" spans="8:10" x14ac:dyDescent="0.35">
      <c r="H225" t="s">
        <v>296</v>
      </c>
      <c r="J225" t="s">
        <v>1142</v>
      </c>
    </row>
    <row r="226" spans="8:10" x14ac:dyDescent="0.35">
      <c r="H226" t="s">
        <v>297</v>
      </c>
      <c r="J226" t="s">
        <v>1143</v>
      </c>
    </row>
    <row r="227" spans="8:10" x14ac:dyDescent="0.35">
      <c r="H227" t="s">
        <v>298</v>
      </c>
      <c r="J227" t="s">
        <v>1144</v>
      </c>
    </row>
    <row r="228" spans="8:10" x14ac:dyDescent="0.35">
      <c r="H228" t="s">
        <v>299</v>
      </c>
      <c r="J228" t="s">
        <v>1145</v>
      </c>
    </row>
    <row r="229" spans="8:10" x14ac:dyDescent="0.35">
      <c r="H229" t="s">
        <v>300</v>
      </c>
      <c r="J229" t="s">
        <v>1146</v>
      </c>
    </row>
    <row r="230" spans="8:10" x14ac:dyDescent="0.35">
      <c r="H230" t="s">
        <v>404</v>
      </c>
      <c r="J230" t="s">
        <v>1147</v>
      </c>
    </row>
    <row r="231" spans="8:10" x14ac:dyDescent="0.35">
      <c r="H231" t="s">
        <v>411</v>
      </c>
      <c r="J231" t="s">
        <v>1148</v>
      </c>
    </row>
    <row r="232" spans="8:10" x14ac:dyDescent="0.35">
      <c r="H232" t="s">
        <v>412</v>
      </c>
      <c r="J232" t="s">
        <v>1149</v>
      </c>
    </row>
    <row r="233" spans="8:10" x14ac:dyDescent="0.35">
      <c r="H233" t="s">
        <v>413</v>
      </c>
      <c r="J233" t="s">
        <v>1150</v>
      </c>
    </row>
    <row r="234" spans="8:10" x14ac:dyDescent="0.35">
      <c r="H234" t="s">
        <v>414</v>
      </c>
      <c r="J234" t="s">
        <v>1151</v>
      </c>
    </row>
    <row r="235" spans="8:10" x14ac:dyDescent="0.35">
      <c r="H235" t="s">
        <v>415</v>
      </c>
      <c r="J235" t="s">
        <v>1152</v>
      </c>
    </row>
    <row r="236" spans="8:10" x14ac:dyDescent="0.35">
      <c r="H236" t="s">
        <v>204</v>
      </c>
      <c r="J236" t="s">
        <v>1153</v>
      </c>
    </row>
    <row r="237" spans="8:10" x14ac:dyDescent="0.35">
      <c r="H237" t="s">
        <v>461</v>
      </c>
      <c r="J237" t="s">
        <v>1154</v>
      </c>
    </row>
    <row r="238" spans="8:10" x14ac:dyDescent="0.35">
      <c r="H238" t="s">
        <v>462</v>
      </c>
      <c r="J238" t="s">
        <v>1155</v>
      </c>
    </row>
    <row r="239" spans="8:10" x14ac:dyDescent="0.35">
      <c r="H239" t="s">
        <v>416</v>
      </c>
      <c r="J239" t="s">
        <v>1156</v>
      </c>
    </row>
    <row r="240" spans="8:10" x14ac:dyDescent="0.35">
      <c r="H240" t="s">
        <v>604</v>
      </c>
      <c r="J240" t="s">
        <v>1157</v>
      </c>
    </row>
    <row r="241" spans="8:10" x14ac:dyDescent="0.35">
      <c r="H241" t="s">
        <v>605</v>
      </c>
      <c r="J241" t="s">
        <v>1158</v>
      </c>
    </row>
    <row r="242" spans="8:10" x14ac:dyDescent="0.35">
      <c r="H242" t="s">
        <v>606</v>
      </c>
      <c r="J242" t="s">
        <v>1159</v>
      </c>
    </row>
    <row r="243" spans="8:10" x14ac:dyDescent="0.35">
      <c r="H243" t="s">
        <v>607</v>
      </c>
      <c r="J243" t="s">
        <v>1160</v>
      </c>
    </row>
    <row r="244" spans="8:10" x14ac:dyDescent="0.35">
      <c r="H244" t="s">
        <v>608</v>
      </c>
      <c r="J244" t="s">
        <v>1161</v>
      </c>
    </row>
    <row r="245" spans="8:10" x14ac:dyDescent="0.35">
      <c r="H245" t="s">
        <v>609</v>
      </c>
      <c r="J245" t="s">
        <v>1162</v>
      </c>
    </row>
    <row r="246" spans="8:10" x14ac:dyDescent="0.35">
      <c r="H246" t="s">
        <v>675</v>
      </c>
      <c r="J246" t="s">
        <v>1163</v>
      </c>
    </row>
    <row r="247" spans="8:10" x14ac:dyDescent="0.35">
      <c r="H247" t="s">
        <v>610</v>
      </c>
      <c r="J247" t="s">
        <v>1164</v>
      </c>
    </row>
    <row r="248" spans="8:10" x14ac:dyDescent="0.35">
      <c r="H248" t="s">
        <v>611</v>
      </c>
      <c r="J248" t="s">
        <v>1165</v>
      </c>
    </row>
    <row r="249" spans="8:10" x14ac:dyDescent="0.35">
      <c r="H249" t="s">
        <v>612</v>
      </c>
      <c r="J249" t="s">
        <v>1166</v>
      </c>
    </row>
    <row r="250" spans="8:10" x14ac:dyDescent="0.35">
      <c r="H250" t="s">
        <v>613</v>
      </c>
      <c r="J250" t="s">
        <v>1167</v>
      </c>
    </row>
    <row r="251" spans="8:10" x14ac:dyDescent="0.35">
      <c r="H251" t="s">
        <v>614</v>
      </c>
      <c r="J251" t="s">
        <v>1168</v>
      </c>
    </row>
    <row r="252" spans="8:10" x14ac:dyDescent="0.35">
      <c r="H252" t="s">
        <v>615</v>
      </c>
      <c r="J252" t="s">
        <v>1169</v>
      </c>
    </row>
    <row r="253" spans="8:10" x14ac:dyDescent="0.35">
      <c r="H253" t="s">
        <v>616</v>
      </c>
      <c r="J253" t="s">
        <v>1170</v>
      </c>
    </row>
    <row r="254" spans="8:10" x14ac:dyDescent="0.35">
      <c r="H254" t="s">
        <v>463</v>
      </c>
      <c r="J254" t="s">
        <v>1171</v>
      </c>
    </row>
    <row r="255" spans="8:10" x14ac:dyDescent="0.35">
      <c r="H255" t="s">
        <v>676</v>
      </c>
      <c r="J255" t="s">
        <v>1172</v>
      </c>
    </row>
    <row r="256" spans="8:10" x14ac:dyDescent="0.35">
      <c r="H256" t="s">
        <v>617</v>
      </c>
      <c r="J256" t="s">
        <v>1173</v>
      </c>
    </row>
    <row r="257" spans="8:10" x14ac:dyDescent="0.35">
      <c r="H257" t="s">
        <v>618</v>
      </c>
      <c r="J257" t="s">
        <v>1174</v>
      </c>
    </row>
    <row r="258" spans="8:10" x14ac:dyDescent="0.35">
      <c r="H258" t="s">
        <v>619</v>
      </c>
      <c r="J258" t="s">
        <v>1175</v>
      </c>
    </row>
    <row r="259" spans="8:10" x14ac:dyDescent="0.35">
      <c r="H259" t="s">
        <v>620</v>
      </c>
      <c r="J259" t="s">
        <v>1176</v>
      </c>
    </row>
    <row r="260" spans="8:10" x14ac:dyDescent="0.35">
      <c r="H260" t="s">
        <v>621</v>
      </c>
      <c r="J260" t="s">
        <v>1177</v>
      </c>
    </row>
    <row r="261" spans="8:10" x14ac:dyDescent="0.35">
      <c r="H261" t="s">
        <v>622</v>
      </c>
      <c r="J261" t="s">
        <v>1178</v>
      </c>
    </row>
    <row r="262" spans="8:10" x14ac:dyDescent="0.35">
      <c r="H262" t="s">
        <v>623</v>
      </c>
      <c r="J262" t="s">
        <v>1179</v>
      </c>
    </row>
    <row r="263" spans="8:10" x14ac:dyDescent="0.35">
      <c r="H263" t="s">
        <v>624</v>
      </c>
      <c r="J263" t="s">
        <v>1180</v>
      </c>
    </row>
    <row r="264" spans="8:10" x14ac:dyDescent="0.35">
      <c r="H264" t="s">
        <v>625</v>
      </c>
      <c r="J264" t="s">
        <v>1181</v>
      </c>
    </row>
    <row r="265" spans="8:10" x14ac:dyDescent="0.35">
      <c r="H265" t="s">
        <v>626</v>
      </c>
      <c r="J265" t="s">
        <v>1182</v>
      </c>
    </row>
    <row r="266" spans="8:10" x14ac:dyDescent="0.35">
      <c r="H266" t="s">
        <v>627</v>
      </c>
      <c r="J266" t="s">
        <v>1183</v>
      </c>
    </row>
    <row r="267" spans="8:10" x14ac:dyDescent="0.35">
      <c r="H267" t="s">
        <v>628</v>
      </c>
      <c r="J267" t="s">
        <v>1184</v>
      </c>
    </row>
    <row r="268" spans="8:10" x14ac:dyDescent="0.35">
      <c r="H268" t="s">
        <v>629</v>
      </c>
      <c r="J268" t="s">
        <v>1185</v>
      </c>
    </row>
    <row r="269" spans="8:10" x14ac:dyDescent="0.35">
      <c r="H269" t="s">
        <v>630</v>
      </c>
      <c r="J269" t="s">
        <v>1186</v>
      </c>
    </row>
    <row r="270" spans="8:10" x14ac:dyDescent="0.35">
      <c r="H270" t="s">
        <v>631</v>
      </c>
      <c r="J270" t="s">
        <v>1187</v>
      </c>
    </row>
    <row r="271" spans="8:10" x14ac:dyDescent="0.35">
      <c r="H271" t="s">
        <v>632</v>
      </c>
      <c r="J271" t="s">
        <v>1188</v>
      </c>
    </row>
    <row r="272" spans="8:10" x14ac:dyDescent="0.35">
      <c r="H272" t="s">
        <v>633</v>
      </c>
      <c r="J272" t="s">
        <v>1189</v>
      </c>
    </row>
    <row r="273" spans="8:10" x14ac:dyDescent="0.35">
      <c r="H273" t="s">
        <v>634</v>
      </c>
      <c r="J273" t="s">
        <v>1190</v>
      </c>
    </row>
    <row r="274" spans="8:10" x14ac:dyDescent="0.35">
      <c r="H274" t="s">
        <v>635</v>
      </c>
      <c r="J274" t="s">
        <v>1191</v>
      </c>
    </row>
    <row r="275" spans="8:10" x14ac:dyDescent="0.35">
      <c r="H275" t="s">
        <v>636</v>
      </c>
      <c r="J275" t="s">
        <v>1192</v>
      </c>
    </row>
    <row r="276" spans="8:10" x14ac:dyDescent="0.35">
      <c r="H276" t="s">
        <v>637</v>
      </c>
      <c r="J276" t="s">
        <v>1193</v>
      </c>
    </row>
    <row r="277" spans="8:10" x14ac:dyDescent="0.35">
      <c r="H277" t="s">
        <v>638</v>
      </c>
      <c r="J277" t="s">
        <v>1194</v>
      </c>
    </row>
    <row r="278" spans="8:10" x14ac:dyDescent="0.35">
      <c r="H278" t="s">
        <v>518</v>
      </c>
      <c r="J278" t="s">
        <v>1195</v>
      </c>
    </row>
    <row r="279" spans="8:10" x14ac:dyDescent="0.35">
      <c r="H279" t="s">
        <v>519</v>
      </c>
      <c r="J279" t="s">
        <v>1196</v>
      </c>
    </row>
    <row r="280" spans="8:10" x14ac:dyDescent="0.35">
      <c r="H280" t="s">
        <v>520</v>
      </c>
      <c r="J280" t="s">
        <v>1197</v>
      </c>
    </row>
    <row r="281" spans="8:10" x14ac:dyDescent="0.35">
      <c r="H281" t="s">
        <v>521</v>
      </c>
      <c r="J281" t="s">
        <v>1198</v>
      </c>
    </row>
    <row r="282" spans="8:10" x14ac:dyDescent="0.35">
      <c r="H282" t="s">
        <v>639</v>
      </c>
      <c r="J282" t="s">
        <v>1199</v>
      </c>
    </row>
    <row r="283" spans="8:10" x14ac:dyDescent="0.35">
      <c r="H283" t="s">
        <v>361</v>
      </c>
      <c r="J283" t="s">
        <v>1200</v>
      </c>
    </row>
    <row r="284" spans="8:10" x14ac:dyDescent="0.35">
      <c r="H284" t="s">
        <v>362</v>
      </c>
      <c r="J284" t="s">
        <v>1201</v>
      </c>
    </row>
    <row r="285" spans="8:10" x14ac:dyDescent="0.35">
      <c r="H285" t="s">
        <v>363</v>
      </c>
      <c r="J285" t="s">
        <v>1202</v>
      </c>
    </row>
    <row r="286" spans="8:10" x14ac:dyDescent="0.35">
      <c r="H286" t="s">
        <v>364</v>
      </c>
      <c r="J286" t="s">
        <v>1203</v>
      </c>
    </row>
    <row r="287" spans="8:10" x14ac:dyDescent="0.35">
      <c r="H287" t="s">
        <v>365</v>
      </c>
      <c r="J287" t="s">
        <v>1204</v>
      </c>
    </row>
    <row r="288" spans="8:10" x14ac:dyDescent="0.35">
      <c r="H288" t="s">
        <v>366</v>
      </c>
      <c r="J288" t="s">
        <v>1205</v>
      </c>
    </row>
    <row r="289" spans="8:10" x14ac:dyDescent="0.35">
      <c r="H289" t="s">
        <v>367</v>
      </c>
      <c r="J289" t="s">
        <v>1206</v>
      </c>
    </row>
    <row r="290" spans="8:10" x14ac:dyDescent="0.35">
      <c r="H290" t="s">
        <v>368</v>
      </c>
      <c r="J290" t="s">
        <v>1207</v>
      </c>
    </row>
    <row r="291" spans="8:10" x14ac:dyDescent="0.35">
      <c r="H291" t="s">
        <v>369</v>
      </c>
      <c r="J291" t="s">
        <v>1208</v>
      </c>
    </row>
    <row r="292" spans="8:10" x14ac:dyDescent="0.35">
      <c r="H292" t="s">
        <v>370</v>
      </c>
      <c r="J292" t="s">
        <v>1209</v>
      </c>
    </row>
    <row r="293" spans="8:10" x14ac:dyDescent="0.35">
      <c r="H293" t="s">
        <v>371</v>
      </c>
      <c r="J293" t="s">
        <v>1210</v>
      </c>
    </row>
    <row r="294" spans="8:10" x14ac:dyDescent="0.35">
      <c r="H294" t="s">
        <v>372</v>
      </c>
      <c r="J294" t="s">
        <v>1211</v>
      </c>
    </row>
    <row r="295" spans="8:10" x14ac:dyDescent="0.35">
      <c r="H295" t="s">
        <v>373</v>
      </c>
      <c r="J295" t="s">
        <v>1212</v>
      </c>
    </row>
    <row r="296" spans="8:10" x14ac:dyDescent="0.35">
      <c r="H296" t="s">
        <v>374</v>
      </c>
      <c r="J296" t="s">
        <v>1213</v>
      </c>
    </row>
    <row r="297" spans="8:10" x14ac:dyDescent="0.35">
      <c r="H297" t="s">
        <v>375</v>
      </c>
      <c r="J297" t="s">
        <v>1214</v>
      </c>
    </row>
    <row r="298" spans="8:10" x14ac:dyDescent="0.35">
      <c r="H298" t="s">
        <v>376</v>
      </c>
      <c r="J298" t="s">
        <v>1215</v>
      </c>
    </row>
    <row r="299" spans="8:10" x14ac:dyDescent="0.35">
      <c r="H299" t="s">
        <v>377</v>
      </c>
      <c r="J299" t="s">
        <v>1216</v>
      </c>
    </row>
    <row r="300" spans="8:10" x14ac:dyDescent="0.35">
      <c r="H300" t="s">
        <v>378</v>
      </c>
      <c r="J300" t="s">
        <v>1217</v>
      </c>
    </row>
    <row r="301" spans="8:10" x14ac:dyDescent="0.35">
      <c r="H301" t="s">
        <v>379</v>
      </c>
      <c r="J301" t="s">
        <v>1218</v>
      </c>
    </row>
    <row r="302" spans="8:10" x14ac:dyDescent="0.35">
      <c r="H302" t="s">
        <v>380</v>
      </c>
      <c r="J302" t="s">
        <v>1219</v>
      </c>
    </row>
    <row r="303" spans="8:10" x14ac:dyDescent="0.35">
      <c r="H303" t="s">
        <v>381</v>
      </c>
      <c r="J303" t="s">
        <v>1220</v>
      </c>
    </row>
    <row r="304" spans="8:10" x14ac:dyDescent="0.35">
      <c r="H304" t="s">
        <v>382</v>
      </c>
      <c r="J304" t="s">
        <v>1221</v>
      </c>
    </row>
    <row r="305" spans="8:10" x14ac:dyDescent="0.35">
      <c r="H305" t="s">
        <v>383</v>
      </c>
      <c r="J305" t="s">
        <v>1222</v>
      </c>
    </row>
    <row r="306" spans="8:10" x14ac:dyDescent="0.35">
      <c r="H306" t="s">
        <v>384</v>
      </c>
      <c r="J306" t="s">
        <v>1223</v>
      </c>
    </row>
    <row r="307" spans="8:10" x14ac:dyDescent="0.35">
      <c r="H307" t="s">
        <v>385</v>
      </c>
      <c r="J307" t="s">
        <v>1224</v>
      </c>
    </row>
    <row r="308" spans="8:10" x14ac:dyDescent="0.35">
      <c r="H308" t="s">
        <v>386</v>
      </c>
      <c r="J308" t="s">
        <v>1225</v>
      </c>
    </row>
    <row r="309" spans="8:10" x14ac:dyDescent="0.35">
      <c r="H309" t="s">
        <v>387</v>
      </c>
      <c r="J309" t="s">
        <v>1226</v>
      </c>
    </row>
    <row r="310" spans="8:10" x14ac:dyDescent="0.35">
      <c r="H310" t="s">
        <v>388</v>
      </c>
      <c r="J310" t="s">
        <v>1227</v>
      </c>
    </row>
    <row r="311" spans="8:10" x14ac:dyDescent="0.35">
      <c r="H311" t="s">
        <v>389</v>
      </c>
      <c r="J311" t="s">
        <v>1228</v>
      </c>
    </row>
    <row r="312" spans="8:10" x14ac:dyDescent="0.35">
      <c r="H312" t="s">
        <v>390</v>
      </c>
      <c r="J312" t="s">
        <v>1229</v>
      </c>
    </row>
    <row r="313" spans="8:10" x14ac:dyDescent="0.35">
      <c r="H313" t="s">
        <v>391</v>
      </c>
      <c r="J313" t="s">
        <v>1230</v>
      </c>
    </row>
    <row r="314" spans="8:10" x14ac:dyDescent="0.35">
      <c r="H314" t="s">
        <v>467</v>
      </c>
      <c r="J314" t="s">
        <v>1231</v>
      </c>
    </row>
    <row r="315" spans="8:10" x14ac:dyDescent="0.35">
      <c r="H315" t="s">
        <v>468</v>
      </c>
      <c r="J315" t="s">
        <v>1232</v>
      </c>
    </row>
    <row r="316" spans="8:10" x14ac:dyDescent="0.35">
      <c r="H316" t="s">
        <v>469</v>
      </c>
      <c r="J316" t="s">
        <v>1233</v>
      </c>
    </row>
    <row r="317" spans="8:10" x14ac:dyDescent="0.35">
      <c r="H317" t="s">
        <v>470</v>
      </c>
      <c r="J317" t="s">
        <v>1234</v>
      </c>
    </row>
    <row r="318" spans="8:10" x14ac:dyDescent="0.35">
      <c r="H318" t="s">
        <v>471</v>
      </c>
      <c r="J318" t="s">
        <v>1235</v>
      </c>
    </row>
    <row r="319" spans="8:10" x14ac:dyDescent="0.35">
      <c r="H319" t="s">
        <v>472</v>
      </c>
      <c r="J319" t="s">
        <v>1236</v>
      </c>
    </row>
    <row r="320" spans="8:10" x14ac:dyDescent="0.35">
      <c r="H320" t="s">
        <v>473</v>
      </c>
      <c r="J320" t="s">
        <v>1237</v>
      </c>
    </row>
    <row r="321" spans="8:10" x14ac:dyDescent="0.35">
      <c r="H321" t="s">
        <v>677</v>
      </c>
      <c r="J321" t="s">
        <v>1238</v>
      </c>
    </row>
    <row r="322" spans="8:10" x14ac:dyDescent="0.35">
      <c r="H322" t="s">
        <v>678</v>
      </c>
      <c r="J322" t="s">
        <v>1239</v>
      </c>
    </row>
    <row r="323" spans="8:10" x14ac:dyDescent="0.35">
      <c r="H323" t="s">
        <v>474</v>
      </c>
      <c r="J323" t="s">
        <v>1240</v>
      </c>
    </row>
    <row r="324" spans="8:10" x14ac:dyDescent="0.35">
      <c r="H324" t="s">
        <v>475</v>
      </c>
      <c r="J324" t="s">
        <v>1241</v>
      </c>
    </row>
    <row r="325" spans="8:10" x14ac:dyDescent="0.35">
      <c r="H325" t="s">
        <v>269</v>
      </c>
      <c r="J325" t="s">
        <v>1242</v>
      </c>
    </row>
    <row r="326" spans="8:10" x14ac:dyDescent="0.35">
      <c r="H326" t="s">
        <v>270</v>
      </c>
      <c r="J326" t="s">
        <v>1243</v>
      </c>
    </row>
    <row r="327" spans="8:10" x14ac:dyDescent="0.35">
      <c r="H327" t="s">
        <v>271</v>
      </c>
      <c r="J327" t="s">
        <v>1244</v>
      </c>
    </row>
    <row r="328" spans="8:10" x14ac:dyDescent="0.35">
      <c r="H328" t="s">
        <v>640</v>
      </c>
      <c r="J328" t="s">
        <v>1245</v>
      </c>
    </row>
    <row r="329" spans="8:10" x14ac:dyDescent="0.35">
      <c r="H329" t="s">
        <v>641</v>
      </c>
      <c r="J329" t="s">
        <v>1246</v>
      </c>
    </row>
    <row r="330" spans="8:10" x14ac:dyDescent="0.35">
      <c r="H330" t="s">
        <v>642</v>
      </c>
      <c r="J330" t="s">
        <v>1247</v>
      </c>
    </row>
    <row r="331" spans="8:10" x14ac:dyDescent="0.35">
      <c r="H331" t="s">
        <v>643</v>
      </c>
      <c r="J331" t="s">
        <v>1248</v>
      </c>
    </row>
    <row r="332" spans="8:10" x14ac:dyDescent="0.35">
      <c r="H332" t="s">
        <v>644</v>
      </c>
      <c r="J332" t="s">
        <v>1249</v>
      </c>
    </row>
    <row r="333" spans="8:10" x14ac:dyDescent="0.35">
      <c r="H333" t="s">
        <v>645</v>
      </c>
      <c r="J333" t="s">
        <v>1250</v>
      </c>
    </row>
    <row r="334" spans="8:10" x14ac:dyDescent="0.35">
      <c r="H334" t="s">
        <v>646</v>
      </c>
      <c r="J334" t="s">
        <v>1251</v>
      </c>
    </row>
    <row r="335" spans="8:10" x14ac:dyDescent="0.35">
      <c r="H335" t="s">
        <v>647</v>
      </c>
      <c r="J335" t="s">
        <v>1252</v>
      </c>
    </row>
    <row r="336" spans="8:10" x14ac:dyDescent="0.35">
      <c r="H336" t="s">
        <v>648</v>
      </c>
      <c r="J336" t="s">
        <v>1253</v>
      </c>
    </row>
    <row r="337" spans="8:10" x14ac:dyDescent="0.35">
      <c r="H337" t="s">
        <v>649</v>
      </c>
      <c r="J337" t="s">
        <v>1254</v>
      </c>
    </row>
    <row r="338" spans="8:10" x14ac:dyDescent="0.35">
      <c r="H338" t="s">
        <v>650</v>
      </c>
      <c r="J338" t="s">
        <v>1255</v>
      </c>
    </row>
    <row r="339" spans="8:10" x14ac:dyDescent="0.35">
      <c r="H339" t="s">
        <v>651</v>
      </c>
      <c r="J339" t="s">
        <v>1256</v>
      </c>
    </row>
    <row r="340" spans="8:10" x14ac:dyDescent="0.35">
      <c r="H340" t="s">
        <v>522</v>
      </c>
    </row>
    <row r="341" spans="8:10" x14ac:dyDescent="0.35">
      <c r="H341" t="s">
        <v>523</v>
      </c>
    </row>
    <row r="342" spans="8:10" x14ac:dyDescent="0.35">
      <c r="H342" t="s">
        <v>524</v>
      </c>
    </row>
    <row r="343" spans="8:10" x14ac:dyDescent="0.35">
      <c r="H343" t="s">
        <v>525</v>
      </c>
    </row>
    <row r="344" spans="8:10" x14ac:dyDescent="0.35">
      <c r="H344" t="s">
        <v>526</v>
      </c>
    </row>
    <row r="345" spans="8:10" x14ac:dyDescent="0.35">
      <c r="H345" t="s">
        <v>417</v>
      </c>
    </row>
    <row r="346" spans="8:10" x14ac:dyDescent="0.35">
      <c r="H346" t="s">
        <v>600</v>
      </c>
    </row>
    <row r="347" spans="8:10" x14ac:dyDescent="0.35">
      <c r="H347" t="s">
        <v>601</v>
      </c>
    </row>
    <row r="348" spans="8:10" x14ac:dyDescent="0.35">
      <c r="H348" t="s">
        <v>527</v>
      </c>
    </row>
    <row r="349" spans="8:10" x14ac:dyDescent="0.35">
      <c r="H349" t="s">
        <v>602</v>
      </c>
    </row>
    <row r="350" spans="8:10" x14ac:dyDescent="0.35">
      <c r="H350" t="s">
        <v>528</v>
      </c>
    </row>
    <row r="351" spans="8:10" x14ac:dyDescent="0.35">
      <c r="H351" t="s">
        <v>603</v>
      </c>
    </row>
    <row r="352" spans="8:10" x14ac:dyDescent="0.35">
      <c r="H352" t="s">
        <v>529</v>
      </c>
    </row>
    <row r="353" spans="8:8" x14ac:dyDescent="0.35">
      <c r="H353" t="s">
        <v>530</v>
      </c>
    </row>
    <row r="354" spans="8:8" x14ac:dyDescent="0.35">
      <c r="H354" t="s">
        <v>531</v>
      </c>
    </row>
    <row r="355" spans="8:8" x14ac:dyDescent="0.35">
      <c r="H355" t="s">
        <v>532</v>
      </c>
    </row>
    <row r="356" spans="8:8" x14ac:dyDescent="0.35">
      <c r="H356" t="s">
        <v>533</v>
      </c>
    </row>
    <row r="357" spans="8:8" x14ac:dyDescent="0.35">
      <c r="H357" t="s">
        <v>534</v>
      </c>
    </row>
    <row r="358" spans="8:8" x14ac:dyDescent="0.35">
      <c r="H358" t="s">
        <v>535</v>
      </c>
    </row>
    <row r="359" spans="8:8" x14ac:dyDescent="0.35">
      <c r="H359" t="s">
        <v>536</v>
      </c>
    </row>
    <row r="360" spans="8:8" x14ac:dyDescent="0.35">
      <c r="H360" t="s">
        <v>537</v>
      </c>
    </row>
    <row r="361" spans="8:8" x14ac:dyDescent="0.35">
      <c r="H361" t="s">
        <v>538</v>
      </c>
    </row>
    <row r="362" spans="8:8" x14ac:dyDescent="0.35">
      <c r="H362" t="s">
        <v>488</v>
      </c>
    </row>
    <row r="363" spans="8:8" x14ac:dyDescent="0.35">
      <c r="H363" t="s">
        <v>652</v>
      </c>
    </row>
    <row r="364" spans="8:8" x14ac:dyDescent="0.35">
      <c r="H364" t="s">
        <v>653</v>
      </c>
    </row>
    <row r="365" spans="8:8" x14ac:dyDescent="0.35">
      <c r="H365" t="s">
        <v>654</v>
      </c>
    </row>
    <row r="366" spans="8:8" x14ac:dyDescent="0.35">
      <c r="H366" t="s">
        <v>655</v>
      </c>
    </row>
    <row r="367" spans="8:8" x14ac:dyDescent="0.35">
      <c r="H367" t="s">
        <v>656</v>
      </c>
    </row>
    <row r="368" spans="8:8" x14ac:dyDescent="0.35">
      <c r="H368" t="s">
        <v>657</v>
      </c>
    </row>
    <row r="369" spans="8:8" x14ac:dyDescent="0.35">
      <c r="H369" t="s">
        <v>658</v>
      </c>
    </row>
    <row r="370" spans="8:8" x14ac:dyDescent="0.35">
      <c r="H370" t="s">
        <v>659</v>
      </c>
    </row>
    <row r="371" spans="8:8" x14ac:dyDescent="0.35">
      <c r="H371" t="s">
        <v>660</v>
      </c>
    </row>
    <row r="372" spans="8:8" x14ac:dyDescent="0.35">
      <c r="H372" t="s">
        <v>661</v>
      </c>
    </row>
    <row r="373" spans="8:8" x14ac:dyDescent="0.35">
      <c r="H373" t="s">
        <v>662</v>
      </c>
    </row>
    <row r="374" spans="8:8" x14ac:dyDescent="0.35">
      <c r="H374" t="s">
        <v>663</v>
      </c>
    </row>
    <row r="375" spans="8:8" x14ac:dyDescent="0.35">
      <c r="H375" t="s">
        <v>664</v>
      </c>
    </row>
    <row r="376" spans="8:8" x14ac:dyDescent="0.35">
      <c r="H376" t="s">
        <v>665</v>
      </c>
    </row>
    <row r="377" spans="8:8" x14ac:dyDescent="0.35">
      <c r="H377" t="s">
        <v>666</v>
      </c>
    </row>
    <row r="378" spans="8:8" x14ac:dyDescent="0.35">
      <c r="H378" t="s">
        <v>667</v>
      </c>
    </row>
    <row r="379" spans="8:8" x14ac:dyDescent="0.35">
      <c r="H379" t="s">
        <v>668</v>
      </c>
    </row>
    <row r="380" spans="8:8" x14ac:dyDescent="0.35">
      <c r="H380" t="s">
        <v>669</v>
      </c>
    </row>
    <row r="381" spans="8:8" x14ac:dyDescent="0.35">
      <c r="H381" t="s">
        <v>670</v>
      </c>
    </row>
    <row r="382" spans="8:8" x14ac:dyDescent="0.35">
      <c r="H382" t="s">
        <v>671</v>
      </c>
    </row>
    <row r="383" spans="8:8" x14ac:dyDescent="0.35">
      <c r="H383" t="s">
        <v>672</v>
      </c>
    </row>
    <row r="384" spans="8:8" x14ac:dyDescent="0.35">
      <c r="H384" t="s">
        <v>562</v>
      </c>
    </row>
    <row r="385" spans="8:8" x14ac:dyDescent="0.35">
      <c r="H385" t="s">
        <v>563</v>
      </c>
    </row>
    <row r="386" spans="8:8" x14ac:dyDescent="0.35">
      <c r="H386" t="s">
        <v>564</v>
      </c>
    </row>
    <row r="387" spans="8:8" x14ac:dyDescent="0.35">
      <c r="H387" t="s">
        <v>565</v>
      </c>
    </row>
    <row r="388" spans="8:8" x14ac:dyDescent="0.35">
      <c r="H388" t="s">
        <v>566</v>
      </c>
    </row>
    <row r="389" spans="8:8" x14ac:dyDescent="0.35">
      <c r="H389" t="s">
        <v>539</v>
      </c>
    </row>
    <row r="390" spans="8:8" x14ac:dyDescent="0.35">
      <c r="H390" t="s">
        <v>540</v>
      </c>
    </row>
    <row r="391" spans="8:8" x14ac:dyDescent="0.35">
      <c r="H391" t="s">
        <v>541</v>
      </c>
    </row>
    <row r="392" spans="8:8" x14ac:dyDescent="0.35">
      <c r="H392" t="s">
        <v>542</v>
      </c>
    </row>
    <row r="393" spans="8:8" x14ac:dyDescent="0.35">
      <c r="H393" t="s">
        <v>543</v>
      </c>
    </row>
    <row r="394" spans="8:8" x14ac:dyDescent="0.35">
      <c r="H394" t="s">
        <v>544</v>
      </c>
    </row>
    <row r="395" spans="8:8" x14ac:dyDescent="0.35">
      <c r="H395" t="s">
        <v>545</v>
      </c>
    </row>
    <row r="396" spans="8:8" x14ac:dyDescent="0.35">
      <c r="H396" t="s">
        <v>546</v>
      </c>
    </row>
    <row r="397" spans="8:8" x14ac:dyDescent="0.35">
      <c r="H397" t="s">
        <v>547</v>
      </c>
    </row>
    <row r="398" spans="8:8" x14ac:dyDescent="0.35">
      <c r="H398" t="s">
        <v>548</v>
      </c>
    </row>
    <row r="399" spans="8:8" x14ac:dyDescent="0.35">
      <c r="H399" t="s">
        <v>549</v>
      </c>
    </row>
    <row r="400" spans="8:8" x14ac:dyDescent="0.35">
      <c r="H400" t="s">
        <v>550</v>
      </c>
    </row>
    <row r="401" spans="8:8" x14ac:dyDescent="0.35">
      <c r="H401" t="s">
        <v>551</v>
      </c>
    </row>
    <row r="402" spans="8:8" x14ac:dyDescent="0.35">
      <c r="H402" t="s">
        <v>552</v>
      </c>
    </row>
    <row r="403" spans="8:8" x14ac:dyDescent="0.35">
      <c r="H403" t="s">
        <v>553</v>
      </c>
    </row>
    <row r="404" spans="8:8" x14ac:dyDescent="0.35">
      <c r="H404" t="s">
        <v>554</v>
      </c>
    </row>
    <row r="405" spans="8:8" x14ac:dyDescent="0.35">
      <c r="H405" t="s">
        <v>555</v>
      </c>
    </row>
    <row r="406" spans="8:8" x14ac:dyDescent="0.35">
      <c r="H406" t="s">
        <v>556</v>
      </c>
    </row>
    <row r="407" spans="8:8" x14ac:dyDescent="0.35">
      <c r="H407" t="s">
        <v>557</v>
      </c>
    </row>
    <row r="408" spans="8:8" x14ac:dyDescent="0.35">
      <c r="H408" t="s">
        <v>558</v>
      </c>
    </row>
    <row r="409" spans="8:8" x14ac:dyDescent="0.35">
      <c r="H409" t="s">
        <v>559</v>
      </c>
    </row>
    <row r="410" spans="8:8" x14ac:dyDescent="0.35">
      <c r="H410" t="s">
        <v>464</v>
      </c>
    </row>
    <row r="411" spans="8:8" x14ac:dyDescent="0.35">
      <c r="H411" t="s">
        <v>350</v>
      </c>
    </row>
    <row r="412" spans="8:8" x14ac:dyDescent="0.35">
      <c r="H412" t="s">
        <v>351</v>
      </c>
    </row>
    <row r="413" spans="8:8" x14ac:dyDescent="0.35">
      <c r="H413" t="s">
        <v>352</v>
      </c>
    </row>
    <row r="414" spans="8:8" x14ac:dyDescent="0.35">
      <c r="H414" t="s">
        <v>353</v>
      </c>
    </row>
    <row r="415" spans="8:8" x14ac:dyDescent="0.35">
      <c r="H415" t="s">
        <v>354</v>
      </c>
    </row>
    <row r="416" spans="8:8" x14ac:dyDescent="0.35">
      <c r="H416" t="s">
        <v>355</v>
      </c>
    </row>
    <row r="417" spans="8:8" x14ac:dyDescent="0.35">
      <c r="H417" t="s">
        <v>356</v>
      </c>
    </row>
    <row r="418" spans="8:8" x14ac:dyDescent="0.35">
      <c r="H418" t="s">
        <v>357</v>
      </c>
    </row>
    <row r="419" spans="8:8" x14ac:dyDescent="0.35">
      <c r="H419" t="s">
        <v>358</v>
      </c>
    </row>
    <row r="420" spans="8:8" x14ac:dyDescent="0.35">
      <c r="H420" t="s">
        <v>359</v>
      </c>
    </row>
    <row r="421" spans="8:8" x14ac:dyDescent="0.35">
      <c r="H421" t="s">
        <v>360</v>
      </c>
    </row>
    <row r="422" spans="8:8" x14ac:dyDescent="0.35">
      <c r="H422" t="s">
        <v>569</v>
      </c>
    </row>
    <row r="423" spans="8:8" x14ac:dyDescent="0.35">
      <c r="H423" t="s">
        <v>570</v>
      </c>
    </row>
    <row r="424" spans="8:8" x14ac:dyDescent="0.35">
      <c r="H424" t="s">
        <v>571</v>
      </c>
    </row>
    <row r="425" spans="8:8" x14ac:dyDescent="0.35">
      <c r="H425" t="s">
        <v>572</v>
      </c>
    </row>
    <row r="426" spans="8:8" x14ac:dyDescent="0.35">
      <c r="H426" t="s">
        <v>573</v>
      </c>
    </row>
    <row r="427" spans="8:8" x14ac:dyDescent="0.35">
      <c r="H427" t="s">
        <v>574</v>
      </c>
    </row>
    <row r="428" spans="8:8" x14ac:dyDescent="0.35">
      <c r="H428" t="s">
        <v>465</v>
      </c>
    </row>
    <row r="429" spans="8:8" x14ac:dyDescent="0.35">
      <c r="H429" t="s">
        <v>575</v>
      </c>
    </row>
    <row r="430" spans="8:8" x14ac:dyDescent="0.35">
      <c r="H430" t="s">
        <v>576</v>
      </c>
    </row>
    <row r="431" spans="8:8" x14ac:dyDescent="0.35">
      <c r="H431" t="s">
        <v>577</v>
      </c>
    </row>
    <row r="432" spans="8:8" x14ac:dyDescent="0.35">
      <c r="H432" t="s">
        <v>578</v>
      </c>
    </row>
    <row r="433" spans="8:8" x14ac:dyDescent="0.35">
      <c r="H433" t="s">
        <v>579</v>
      </c>
    </row>
    <row r="434" spans="8:8" x14ac:dyDescent="0.35">
      <c r="H434" t="s">
        <v>580</v>
      </c>
    </row>
    <row r="435" spans="8:8" x14ac:dyDescent="0.35">
      <c r="H435" t="s">
        <v>581</v>
      </c>
    </row>
    <row r="436" spans="8:8" x14ac:dyDescent="0.35">
      <c r="H436" t="s">
        <v>582</v>
      </c>
    </row>
    <row r="437" spans="8:8" x14ac:dyDescent="0.35">
      <c r="H437" t="s">
        <v>583</v>
      </c>
    </row>
    <row r="438" spans="8:8" x14ac:dyDescent="0.35">
      <c r="H438" t="s">
        <v>584</v>
      </c>
    </row>
    <row r="439" spans="8:8" x14ac:dyDescent="0.35">
      <c r="H439" t="s">
        <v>585</v>
      </c>
    </row>
    <row r="440" spans="8:8" x14ac:dyDescent="0.35">
      <c r="H440" t="s">
        <v>586</v>
      </c>
    </row>
    <row r="441" spans="8:8" x14ac:dyDescent="0.35">
      <c r="H441" t="s">
        <v>587</v>
      </c>
    </row>
    <row r="442" spans="8:8" x14ac:dyDescent="0.35">
      <c r="H442" t="s">
        <v>588</v>
      </c>
    </row>
    <row r="443" spans="8:8" x14ac:dyDescent="0.35">
      <c r="H443" t="s">
        <v>589</v>
      </c>
    </row>
    <row r="444" spans="8:8" x14ac:dyDescent="0.35">
      <c r="H444" t="s">
        <v>590</v>
      </c>
    </row>
    <row r="445" spans="8:8" x14ac:dyDescent="0.35">
      <c r="H445" t="s">
        <v>591</v>
      </c>
    </row>
    <row r="446" spans="8:8" x14ac:dyDescent="0.35">
      <c r="H446" t="s">
        <v>593</v>
      </c>
    </row>
    <row r="447" spans="8:8" x14ac:dyDescent="0.35">
      <c r="H447" t="s">
        <v>594</v>
      </c>
    </row>
    <row r="448" spans="8:8" x14ac:dyDescent="0.35">
      <c r="H448" t="s">
        <v>595</v>
      </c>
    </row>
    <row r="449" spans="8:8" x14ac:dyDescent="0.35">
      <c r="H449" t="s">
        <v>592</v>
      </c>
    </row>
    <row r="450" spans="8:8" x14ac:dyDescent="0.35">
      <c r="H450" t="s">
        <v>335</v>
      </c>
    </row>
    <row r="451" spans="8:8" x14ac:dyDescent="0.35">
      <c r="H451" t="s">
        <v>336</v>
      </c>
    </row>
    <row r="452" spans="8:8" x14ac:dyDescent="0.35">
      <c r="H452" t="s">
        <v>337</v>
      </c>
    </row>
    <row r="453" spans="8:8" x14ac:dyDescent="0.35">
      <c r="H453" t="s">
        <v>338</v>
      </c>
    </row>
    <row r="454" spans="8:8" x14ac:dyDescent="0.35">
      <c r="H454" t="s">
        <v>489</v>
      </c>
    </row>
    <row r="455" spans="8:8" x14ac:dyDescent="0.35">
      <c r="H455" t="s">
        <v>490</v>
      </c>
    </row>
    <row r="456" spans="8:8" x14ac:dyDescent="0.35">
      <c r="H456" t="s">
        <v>491</v>
      </c>
    </row>
    <row r="457" spans="8:8" x14ac:dyDescent="0.35">
      <c r="H457" t="s">
        <v>568</v>
      </c>
    </row>
    <row r="458" spans="8:8" x14ac:dyDescent="0.35">
      <c r="H458" t="s">
        <v>492</v>
      </c>
    </row>
    <row r="459" spans="8:8" x14ac:dyDescent="0.35">
      <c r="H459" t="s">
        <v>419</v>
      </c>
    </row>
    <row r="460" spans="8:8" x14ac:dyDescent="0.35">
      <c r="H460" t="s">
        <v>420</v>
      </c>
    </row>
    <row r="461" spans="8:8" x14ac:dyDescent="0.35">
      <c r="H461" t="s">
        <v>493</v>
      </c>
    </row>
    <row r="462" spans="8:8" x14ac:dyDescent="0.35">
      <c r="H462" t="s">
        <v>421</v>
      </c>
    </row>
    <row r="463" spans="8:8" x14ac:dyDescent="0.35">
      <c r="H463" t="s">
        <v>422</v>
      </c>
    </row>
    <row r="464" spans="8:8" x14ac:dyDescent="0.35">
      <c r="H464" t="s">
        <v>423</v>
      </c>
    </row>
    <row r="465" spans="8:8" x14ac:dyDescent="0.35">
      <c r="H465" t="s">
        <v>494</v>
      </c>
    </row>
    <row r="466" spans="8:8" x14ac:dyDescent="0.35">
      <c r="H466" t="s">
        <v>495</v>
      </c>
    </row>
    <row r="467" spans="8:8" x14ac:dyDescent="0.35">
      <c r="H467" t="s">
        <v>396</v>
      </c>
    </row>
    <row r="468" spans="8:8" x14ac:dyDescent="0.35">
      <c r="H468" t="s">
        <v>424</v>
      </c>
    </row>
    <row r="469" spans="8:8" x14ac:dyDescent="0.35">
      <c r="H469" t="s">
        <v>560</v>
      </c>
    </row>
    <row r="470" spans="8:8" x14ac:dyDescent="0.35">
      <c r="H470" t="s">
        <v>425</v>
      </c>
    </row>
    <row r="471" spans="8:8" x14ac:dyDescent="0.35">
      <c r="H471" t="s">
        <v>426</v>
      </c>
    </row>
    <row r="472" spans="8:8" x14ac:dyDescent="0.35">
      <c r="H472" t="s">
        <v>427</v>
      </c>
    </row>
    <row r="473" spans="8:8" x14ac:dyDescent="0.35">
      <c r="H473" t="s">
        <v>428</v>
      </c>
    </row>
    <row r="474" spans="8:8" x14ac:dyDescent="0.35">
      <c r="H474" t="s">
        <v>429</v>
      </c>
    </row>
    <row r="475" spans="8:8" x14ac:dyDescent="0.35">
      <c r="H475" t="s">
        <v>430</v>
      </c>
    </row>
    <row r="476" spans="8:8" x14ac:dyDescent="0.35">
      <c r="H476" t="s">
        <v>431</v>
      </c>
    </row>
    <row r="477" spans="8:8" x14ac:dyDescent="0.35">
      <c r="H477" t="s">
        <v>496</v>
      </c>
    </row>
    <row r="478" spans="8:8" x14ac:dyDescent="0.35">
      <c r="H478" t="s">
        <v>497</v>
      </c>
    </row>
    <row r="479" spans="8:8" x14ac:dyDescent="0.35">
      <c r="H479" t="s">
        <v>339</v>
      </c>
    </row>
    <row r="480" spans="8:8" x14ac:dyDescent="0.35">
      <c r="H480" t="s">
        <v>466</v>
      </c>
    </row>
    <row r="481" spans="8:8" x14ac:dyDescent="0.35">
      <c r="H481" t="s">
        <v>340</v>
      </c>
    </row>
    <row r="482" spans="8:8" x14ac:dyDescent="0.35">
      <c r="H482" t="s">
        <v>432</v>
      </c>
    </row>
    <row r="483" spans="8:8" x14ac:dyDescent="0.35">
      <c r="H483" t="s">
        <v>146</v>
      </c>
    </row>
    <row r="484" spans="8:8" x14ac:dyDescent="0.35">
      <c r="H484" t="s">
        <v>433</v>
      </c>
    </row>
    <row r="485" spans="8:8" x14ac:dyDescent="0.35">
      <c r="H485" t="s">
        <v>341</v>
      </c>
    </row>
    <row r="486" spans="8:8" x14ac:dyDescent="0.35">
      <c r="H486" t="s">
        <v>342</v>
      </c>
    </row>
    <row r="487" spans="8:8" x14ac:dyDescent="0.35">
      <c r="H487" t="s">
        <v>343</v>
      </c>
    </row>
    <row r="488" spans="8:8" x14ac:dyDescent="0.35">
      <c r="H488" t="s">
        <v>344</v>
      </c>
    </row>
    <row r="489" spans="8:8" x14ac:dyDescent="0.35">
      <c r="H489" t="s">
        <v>345</v>
      </c>
    </row>
    <row r="490" spans="8:8" x14ac:dyDescent="0.35">
      <c r="H490" t="s">
        <v>346</v>
      </c>
    </row>
    <row r="491" spans="8:8" x14ac:dyDescent="0.35">
      <c r="H491" t="s">
        <v>347</v>
      </c>
    </row>
    <row r="492" spans="8:8" x14ac:dyDescent="0.35">
      <c r="H492" t="s">
        <v>348</v>
      </c>
    </row>
    <row r="493" spans="8:8" x14ac:dyDescent="0.35">
      <c r="H493" t="s">
        <v>349</v>
      </c>
    </row>
    <row r="494" spans="8:8" x14ac:dyDescent="0.35">
      <c r="H494" t="s">
        <v>673</v>
      </c>
    </row>
    <row r="495" spans="8:8" x14ac:dyDescent="0.35">
      <c r="H495" t="s">
        <v>679</v>
      </c>
    </row>
    <row r="496" spans="8:8" x14ac:dyDescent="0.35">
      <c r="H496" t="s">
        <v>680</v>
      </c>
    </row>
    <row r="497" spans="8:8" x14ac:dyDescent="0.35">
      <c r="H497" t="s">
        <v>674</v>
      </c>
    </row>
    <row r="498" spans="8:8" x14ac:dyDescent="0.35">
      <c r="H498" t="s">
        <v>681</v>
      </c>
    </row>
    <row r="499" spans="8:8" x14ac:dyDescent="0.35">
      <c r="H499" t="s">
        <v>498</v>
      </c>
    </row>
    <row r="500" spans="8:8" x14ac:dyDescent="0.35">
      <c r="H500" t="s">
        <v>499</v>
      </c>
    </row>
    <row r="501" spans="8:8" x14ac:dyDescent="0.35">
      <c r="H501" t="s">
        <v>500</v>
      </c>
    </row>
    <row r="502" spans="8:8" x14ac:dyDescent="0.35">
      <c r="H502" t="s">
        <v>501</v>
      </c>
    </row>
    <row r="503" spans="8:8" x14ac:dyDescent="0.35">
      <c r="H503" t="s">
        <v>502</v>
      </c>
    </row>
    <row r="504" spans="8:8" x14ac:dyDescent="0.35">
      <c r="H504" t="s">
        <v>503</v>
      </c>
    </row>
    <row r="505" spans="8:8" x14ac:dyDescent="0.35">
      <c r="H505" t="s">
        <v>504</v>
      </c>
    </row>
    <row r="506" spans="8:8" x14ac:dyDescent="0.35">
      <c r="H506" t="s">
        <v>434</v>
      </c>
    </row>
    <row r="507" spans="8:8" x14ac:dyDescent="0.35">
      <c r="H507" t="s">
        <v>435</v>
      </c>
    </row>
    <row r="508" spans="8:8" x14ac:dyDescent="0.35">
      <c r="H508" t="s">
        <v>436</v>
      </c>
    </row>
    <row r="509" spans="8:8" x14ac:dyDescent="0.35">
      <c r="H509" t="s">
        <v>437</v>
      </c>
    </row>
    <row r="510" spans="8:8" x14ac:dyDescent="0.35">
      <c r="H510" t="s">
        <v>438</v>
      </c>
    </row>
    <row r="511" spans="8:8" x14ac:dyDescent="0.35">
      <c r="H511" t="s">
        <v>439</v>
      </c>
    </row>
    <row r="512" spans="8:8" x14ac:dyDescent="0.35">
      <c r="H512" t="s">
        <v>440</v>
      </c>
    </row>
    <row r="513" spans="8:8" x14ac:dyDescent="0.35">
      <c r="H513" t="s">
        <v>441</v>
      </c>
    </row>
    <row r="514" spans="8:8" x14ac:dyDescent="0.35">
      <c r="H514" t="s">
        <v>442</v>
      </c>
    </row>
    <row r="515" spans="8:8" x14ac:dyDescent="0.35">
      <c r="H515" t="s">
        <v>443</v>
      </c>
    </row>
    <row r="516" spans="8:8" x14ac:dyDescent="0.35">
      <c r="H516" t="s">
        <v>444</v>
      </c>
    </row>
    <row r="517" spans="8:8" x14ac:dyDescent="0.35">
      <c r="H517" t="s">
        <v>445</v>
      </c>
    </row>
    <row r="518" spans="8:8" x14ac:dyDescent="0.35">
      <c r="H518" t="s">
        <v>446</v>
      </c>
    </row>
    <row r="519" spans="8:8" x14ac:dyDescent="0.35">
      <c r="H519" t="s">
        <v>447</v>
      </c>
    </row>
    <row r="520" spans="8:8" x14ac:dyDescent="0.35">
      <c r="H520" t="s">
        <v>448</v>
      </c>
    </row>
    <row r="521" spans="8:8" x14ac:dyDescent="0.35">
      <c r="H521" t="s">
        <v>449</v>
      </c>
    </row>
    <row r="522" spans="8:8" x14ac:dyDescent="0.35">
      <c r="H522" t="s">
        <v>450</v>
      </c>
    </row>
    <row r="523" spans="8:8" x14ac:dyDescent="0.35">
      <c r="H523" t="s">
        <v>451</v>
      </c>
    </row>
    <row r="524" spans="8:8" x14ac:dyDescent="0.35">
      <c r="H524" t="s">
        <v>452</v>
      </c>
    </row>
    <row r="525" spans="8:8" x14ac:dyDescent="0.35">
      <c r="H525" t="s">
        <v>453</v>
      </c>
    </row>
    <row r="526" spans="8:8" x14ac:dyDescent="0.35">
      <c r="H526" t="s">
        <v>454</v>
      </c>
    </row>
    <row r="527" spans="8:8" x14ac:dyDescent="0.35">
      <c r="H527" t="s">
        <v>455</v>
      </c>
    </row>
    <row r="528" spans="8:8" x14ac:dyDescent="0.35">
      <c r="H528" t="s">
        <v>456</v>
      </c>
    </row>
    <row r="529" spans="8:8" x14ac:dyDescent="0.35">
      <c r="H529" t="s">
        <v>457</v>
      </c>
    </row>
    <row r="530" spans="8:8" x14ac:dyDescent="0.35">
      <c r="H530" t="s">
        <v>458</v>
      </c>
    </row>
    <row r="531" spans="8:8" x14ac:dyDescent="0.35">
      <c r="H531" t="s">
        <v>505</v>
      </c>
    </row>
    <row r="532" spans="8:8" x14ac:dyDescent="0.35">
      <c r="H532" t="s">
        <v>506</v>
      </c>
    </row>
    <row r="533" spans="8:8" x14ac:dyDescent="0.35">
      <c r="H533" t="s">
        <v>507</v>
      </c>
    </row>
    <row r="534" spans="8:8" x14ac:dyDescent="0.35">
      <c r="H534" t="s">
        <v>508</v>
      </c>
    </row>
    <row r="535" spans="8:8" x14ac:dyDescent="0.35">
      <c r="H535" t="s">
        <v>509</v>
      </c>
    </row>
    <row r="536" spans="8:8" x14ac:dyDescent="0.35">
      <c r="H536" t="s">
        <v>513</v>
      </c>
    </row>
    <row r="537" spans="8:8" x14ac:dyDescent="0.35">
      <c r="H537" t="s">
        <v>514</v>
      </c>
    </row>
    <row r="538" spans="8:8" x14ac:dyDescent="0.35">
      <c r="H538" t="s">
        <v>510</v>
      </c>
    </row>
    <row r="539" spans="8:8" x14ac:dyDescent="0.35">
      <c r="H539" t="s">
        <v>511</v>
      </c>
    </row>
    <row r="540" spans="8:8" x14ac:dyDescent="0.35">
      <c r="H540" t="s">
        <v>512</v>
      </c>
    </row>
    <row r="541" spans="8:8" x14ac:dyDescent="0.35">
      <c r="H541" t="s">
        <v>515</v>
      </c>
    </row>
    <row r="542" spans="8:8" x14ac:dyDescent="0.35">
      <c r="H542" t="s">
        <v>516</v>
      </c>
    </row>
    <row r="543" spans="8:8" x14ac:dyDescent="0.35">
      <c r="H543" t="s">
        <v>517</v>
      </c>
    </row>
    <row r="544" spans="8:8" x14ac:dyDescent="0.35">
      <c r="H544" t="s">
        <v>682</v>
      </c>
    </row>
    <row r="545" spans="8:8" x14ac:dyDescent="0.35">
      <c r="H545" t="s">
        <v>683</v>
      </c>
    </row>
    <row r="546" spans="8:8" x14ac:dyDescent="0.35">
      <c r="H546" t="s">
        <v>685</v>
      </c>
    </row>
    <row r="547" spans="8:8" x14ac:dyDescent="0.35">
      <c r="H547" t="s">
        <v>684</v>
      </c>
    </row>
    <row r="548" spans="8:8" x14ac:dyDescent="0.35">
      <c r="H548" t="s">
        <v>705</v>
      </c>
    </row>
    <row r="549" spans="8:8" x14ac:dyDescent="0.35">
      <c r="H549" t="s">
        <v>706</v>
      </c>
    </row>
    <row r="550" spans="8:8" x14ac:dyDescent="0.35">
      <c r="H550" t="s">
        <v>707</v>
      </c>
    </row>
    <row r="551" spans="8:8" x14ac:dyDescent="0.35">
      <c r="H551" t="s">
        <v>686</v>
      </c>
    </row>
    <row r="552" spans="8:8" x14ac:dyDescent="0.35">
      <c r="H552" t="s">
        <v>687</v>
      </c>
    </row>
    <row r="553" spans="8:8" x14ac:dyDescent="0.35">
      <c r="H553" t="s">
        <v>688</v>
      </c>
    </row>
    <row r="554" spans="8:8" x14ac:dyDescent="0.35">
      <c r="H554" t="s">
        <v>689</v>
      </c>
    </row>
    <row r="555" spans="8:8" x14ac:dyDescent="0.35">
      <c r="H555" t="s">
        <v>690</v>
      </c>
    </row>
    <row r="556" spans="8:8" x14ac:dyDescent="0.35">
      <c r="H556" t="s">
        <v>691</v>
      </c>
    </row>
    <row r="557" spans="8:8" x14ac:dyDescent="0.35">
      <c r="H557" t="s">
        <v>692</v>
      </c>
    </row>
    <row r="558" spans="8:8" x14ac:dyDescent="0.35">
      <c r="H558" t="s">
        <v>693</v>
      </c>
    </row>
    <row r="559" spans="8:8" x14ac:dyDescent="0.35">
      <c r="H559" t="s">
        <v>694</v>
      </c>
    </row>
    <row r="560" spans="8:8" x14ac:dyDescent="0.35">
      <c r="H560" t="s">
        <v>695</v>
      </c>
    </row>
    <row r="561" spans="8:8" x14ac:dyDescent="0.35">
      <c r="H561" t="s">
        <v>696</v>
      </c>
    </row>
    <row r="562" spans="8:8" x14ac:dyDescent="0.35">
      <c r="H562" t="s">
        <v>697</v>
      </c>
    </row>
    <row r="563" spans="8:8" x14ac:dyDescent="0.35">
      <c r="H563" t="s">
        <v>698</v>
      </c>
    </row>
    <row r="564" spans="8:8" x14ac:dyDescent="0.35">
      <c r="H564" t="s">
        <v>699</v>
      </c>
    </row>
    <row r="565" spans="8:8" x14ac:dyDescent="0.35">
      <c r="H565" t="s">
        <v>700</v>
      </c>
    </row>
    <row r="566" spans="8:8" x14ac:dyDescent="0.35">
      <c r="H566" t="s">
        <v>701</v>
      </c>
    </row>
    <row r="567" spans="8:8" x14ac:dyDescent="0.35">
      <c r="H567" t="s">
        <v>702</v>
      </c>
    </row>
    <row r="568" spans="8:8" x14ac:dyDescent="0.35">
      <c r="H568" t="s">
        <v>703</v>
      </c>
    </row>
    <row r="569" spans="8:8" x14ac:dyDescent="0.35">
      <c r="H569" t="s">
        <v>704</v>
      </c>
    </row>
    <row r="570" spans="8:8" x14ac:dyDescent="0.35">
      <c r="H570" t="s">
        <v>708</v>
      </c>
    </row>
    <row r="571" spans="8:8" x14ac:dyDescent="0.35">
      <c r="H571" t="s">
        <v>709</v>
      </c>
    </row>
    <row r="572" spans="8:8" x14ac:dyDescent="0.35">
      <c r="H572" t="s">
        <v>710</v>
      </c>
    </row>
    <row r="573" spans="8:8" x14ac:dyDescent="0.35">
      <c r="H573" t="s">
        <v>711</v>
      </c>
    </row>
    <row r="574" spans="8:8" x14ac:dyDescent="0.35">
      <c r="H574" t="s">
        <v>712</v>
      </c>
    </row>
    <row r="575" spans="8:8" x14ac:dyDescent="0.35">
      <c r="H575" t="s">
        <v>713</v>
      </c>
    </row>
    <row r="576" spans="8:8" x14ac:dyDescent="0.35">
      <c r="H576" t="s">
        <v>714</v>
      </c>
    </row>
    <row r="577" spans="8:8" x14ac:dyDescent="0.35">
      <c r="H577" t="s">
        <v>715</v>
      </c>
    </row>
    <row r="578" spans="8:8" x14ac:dyDescent="0.35">
      <c r="H578" t="s">
        <v>716</v>
      </c>
    </row>
  </sheetData>
  <sortState xmlns:xlrd2="http://schemas.microsoft.com/office/spreadsheetml/2017/richdata2" ref="K4:K103">
    <sortCondition ref="K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F9"/>
  <sheetViews>
    <sheetView workbookViewId="0"/>
  </sheetViews>
  <sheetFormatPr defaultRowHeight="14.5" x14ac:dyDescent="0.35"/>
  <sheetData>
    <row r="3" spans="1:6" x14ac:dyDescent="0.35">
      <c r="A3" t="s">
        <v>1344</v>
      </c>
      <c r="B3" t="s">
        <v>1345</v>
      </c>
      <c r="E3" t="s">
        <v>0</v>
      </c>
      <c r="F3" t="s">
        <v>1347</v>
      </c>
    </row>
    <row r="4" spans="1:6" x14ac:dyDescent="0.35">
      <c r="A4">
        <v>40000</v>
      </c>
      <c r="B4">
        <v>1</v>
      </c>
      <c r="E4">
        <v>1</v>
      </c>
      <c r="F4" t="s">
        <v>36</v>
      </c>
    </row>
    <row r="5" spans="1:6" x14ac:dyDescent="0.35">
      <c r="A5">
        <v>50000</v>
      </c>
      <c r="B5">
        <v>-1</v>
      </c>
      <c r="E5">
        <v>3</v>
      </c>
      <c r="F5" t="s">
        <v>37</v>
      </c>
    </row>
    <row r="6" spans="1:6" x14ac:dyDescent="0.35">
      <c r="A6">
        <v>60000</v>
      </c>
      <c r="B6">
        <v>-1</v>
      </c>
    </row>
    <row r="7" spans="1:6" x14ac:dyDescent="0.35">
      <c r="A7">
        <v>70000</v>
      </c>
      <c r="B7">
        <v>1</v>
      </c>
    </row>
    <row r="8" spans="1:6" x14ac:dyDescent="0.35">
      <c r="A8">
        <v>80000</v>
      </c>
      <c r="B8">
        <v>1</v>
      </c>
    </row>
    <row r="9" spans="1:6" x14ac:dyDescent="0.35">
      <c r="A9">
        <v>90000</v>
      </c>
      <c r="B9">
        <v>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70"/>
  <sheetViews>
    <sheetView workbookViewId="0"/>
  </sheetViews>
  <sheetFormatPr defaultColWidth="9.26953125" defaultRowHeight="15" customHeight="1" x14ac:dyDescent="0.35"/>
  <cols>
    <col min="1" max="1" width="58.7265625" style="16" customWidth="1"/>
    <col min="2" max="2" width="24.26953125" style="16" customWidth="1"/>
    <col min="3" max="3" width="23" style="16" customWidth="1"/>
    <col min="4" max="4" width="9.7265625" style="16" customWidth="1"/>
    <col min="5" max="5" width="9.54296875" style="16" bestFit="1" customWidth="1"/>
    <col min="6" max="17" width="8.54296875" style="16" bestFit="1" customWidth="1"/>
    <col min="18" max="18" width="10.26953125" style="16" bestFit="1" customWidth="1"/>
    <col min="19" max="16384" width="9.26953125" style="16"/>
  </cols>
  <sheetData>
    <row r="1" spans="1:18" ht="14.5" x14ac:dyDescent="0.35">
      <c r="A1" s="18"/>
      <c r="B1" s="18"/>
      <c r="C1" s="18"/>
      <c r="D1" s="21" t="s">
        <v>9</v>
      </c>
      <c r="E1" s="66" t="s">
        <v>8</v>
      </c>
      <c r="F1" s="67"/>
      <c r="G1" s="67"/>
      <c r="H1" s="67"/>
      <c r="I1" s="67"/>
      <c r="J1" s="67"/>
      <c r="K1" s="67"/>
      <c r="L1" s="67"/>
      <c r="M1" s="67"/>
      <c r="N1" s="67"/>
      <c r="O1" s="67"/>
      <c r="P1" s="67"/>
      <c r="Q1" s="67"/>
      <c r="R1" s="68"/>
    </row>
    <row r="2" spans="1:18" ht="14.5" x14ac:dyDescent="0.35">
      <c r="A2" s="18"/>
      <c r="B2" s="18"/>
      <c r="C2" s="18"/>
      <c r="D2" s="21" t="s">
        <v>1362</v>
      </c>
      <c r="E2" s="66" t="s">
        <v>18</v>
      </c>
      <c r="F2" s="67"/>
      <c r="G2" s="67"/>
      <c r="H2" s="67"/>
      <c r="I2" s="67"/>
      <c r="J2" s="67"/>
      <c r="K2" s="67"/>
      <c r="L2" s="67"/>
      <c r="M2" s="67"/>
      <c r="N2" s="67"/>
      <c r="O2" s="67"/>
      <c r="P2" s="67"/>
      <c r="Q2" s="67"/>
      <c r="R2" s="68"/>
    </row>
    <row r="3" spans="1:18" ht="14.5" x14ac:dyDescent="0.35">
      <c r="A3" s="18"/>
      <c r="B3" s="18"/>
      <c r="C3" s="18"/>
      <c r="D3" s="21" t="s">
        <v>1349</v>
      </c>
      <c r="E3" s="66" t="s">
        <v>1349</v>
      </c>
      <c r="F3" s="67"/>
      <c r="G3" s="67"/>
      <c r="H3" s="67"/>
      <c r="I3" s="67"/>
      <c r="J3" s="67"/>
      <c r="K3" s="67"/>
      <c r="L3" s="67"/>
      <c r="M3" s="67"/>
      <c r="N3" s="67"/>
      <c r="O3" s="67"/>
      <c r="P3" s="67"/>
      <c r="Q3" s="67"/>
      <c r="R3" s="68"/>
    </row>
    <row r="4" spans="1:18" ht="23" x14ac:dyDescent="0.35">
      <c r="A4" s="18"/>
      <c r="B4" s="18"/>
      <c r="C4" s="18"/>
      <c r="D4" s="21" t="s">
        <v>1363</v>
      </c>
      <c r="E4" s="21" t="s">
        <v>1348</v>
      </c>
      <c r="F4" s="25" t="s">
        <v>1370</v>
      </c>
      <c r="G4" s="25" t="s">
        <v>1371</v>
      </c>
      <c r="H4" s="25" t="s">
        <v>1372</v>
      </c>
      <c r="I4" s="25" t="s">
        <v>1373</v>
      </c>
      <c r="J4" s="25" t="s">
        <v>1374</v>
      </c>
      <c r="K4" s="25" t="s">
        <v>1375</v>
      </c>
      <c r="L4" s="25" t="s">
        <v>1376</v>
      </c>
      <c r="M4" s="25" t="s">
        <v>1377</v>
      </c>
      <c r="N4" s="25" t="s">
        <v>1378</v>
      </c>
      <c r="O4" s="25" t="s">
        <v>1379</v>
      </c>
      <c r="P4" s="25" t="s">
        <v>1380</v>
      </c>
      <c r="Q4" s="25" t="s">
        <v>1381</v>
      </c>
      <c r="R4" s="21" t="s">
        <v>1364</v>
      </c>
    </row>
    <row r="5" spans="1:18" ht="14.5" x14ac:dyDescent="0.35">
      <c r="A5" s="22" t="s">
        <v>1365</v>
      </c>
      <c r="B5" s="22" t="s">
        <v>1366</v>
      </c>
      <c r="C5" s="22" t="s">
        <v>1366</v>
      </c>
      <c r="D5" s="20"/>
      <c r="E5" s="20"/>
      <c r="F5" s="20"/>
      <c r="G5" s="20"/>
      <c r="H5" s="20"/>
      <c r="I5" s="20"/>
      <c r="J5" s="20"/>
      <c r="K5" s="20"/>
      <c r="L5" s="20"/>
      <c r="M5" s="20"/>
      <c r="N5" s="20"/>
      <c r="O5" s="20"/>
      <c r="P5" s="20"/>
      <c r="Q5" s="20"/>
      <c r="R5" s="23"/>
    </row>
    <row r="6" spans="1:18" ht="14.5" x14ac:dyDescent="0.35">
      <c r="A6" s="22" t="s">
        <v>1367</v>
      </c>
      <c r="B6" s="22" t="s">
        <v>1366</v>
      </c>
      <c r="C6" s="22" t="s">
        <v>1366</v>
      </c>
      <c r="D6" s="20"/>
      <c r="E6" s="20"/>
      <c r="F6" s="20"/>
      <c r="G6" s="20"/>
      <c r="H6" s="20"/>
      <c r="I6" s="20"/>
      <c r="J6" s="20"/>
      <c r="K6" s="20"/>
      <c r="L6" s="20"/>
      <c r="M6" s="20"/>
      <c r="N6" s="20"/>
      <c r="O6" s="20"/>
      <c r="P6" s="20"/>
      <c r="Q6" s="20"/>
      <c r="R6" s="23"/>
    </row>
    <row r="7" spans="1:18" ht="14.5" x14ac:dyDescent="0.35">
      <c r="A7" s="64" t="s">
        <v>1382</v>
      </c>
      <c r="B7" s="64" t="s">
        <v>1324</v>
      </c>
      <c r="C7" s="22" t="s">
        <v>1383</v>
      </c>
      <c r="D7" s="19">
        <v>693616.00000000035</v>
      </c>
      <c r="E7" s="26" t="s">
        <v>1351</v>
      </c>
      <c r="F7" s="19">
        <v>57801.333333333343</v>
      </c>
      <c r="G7" s="19">
        <v>57801.333333333343</v>
      </c>
      <c r="H7" s="19">
        <v>57801.333333333343</v>
      </c>
      <c r="I7" s="19">
        <v>57801.333333333343</v>
      </c>
      <c r="J7" s="19">
        <v>57801.333333333343</v>
      </c>
      <c r="K7" s="19">
        <v>57801.333333333343</v>
      </c>
      <c r="L7" s="19">
        <v>57801.333333333343</v>
      </c>
      <c r="M7" s="19">
        <v>57801.333333333343</v>
      </c>
      <c r="N7" s="19">
        <v>57801.333333333343</v>
      </c>
      <c r="O7" s="19">
        <v>57801.333333333343</v>
      </c>
      <c r="P7" s="19">
        <v>57801.333333333343</v>
      </c>
      <c r="Q7" s="19">
        <v>57801.333333333343</v>
      </c>
      <c r="R7" s="15">
        <v>693616.00000000035</v>
      </c>
    </row>
    <row r="8" spans="1:18" ht="14.5" x14ac:dyDescent="0.35">
      <c r="A8" s="65"/>
      <c r="B8" s="65"/>
      <c r="C8" s="22" t="s">
        <v>1353</v>
      </c>
      <c r="D8" s="19"/>
      <c r="E8" s="14" t="s">
        <v>1351</v>
      </c>
      <c r="F8" s="15">
        <v>3778.5</v>
      </c>
      <c r="G8" s="15">
        <v>3778.5</v>
      </c>
      <c r="H8" s="15">
        <v>3778.5</v>
      </c>
      <c r="I8" s="15">
        <v>3778.5</v>
      </c>
      <c r="J8" s="15">
        <v>3778.5</v>
      </c>
      <c r="K8" s="15">
        <v>3778.5</v>
      </c>
      <c r="L8" s="15">
        <v>3778.5</v>
      </c>
      <c r="M8" s="15">
        <v>3778.5</v>
      </c>
      <c r="N8" s="15">
        <v>3778.5</v>
      </c>
      <c r="O8" s="15">
        <v>3778.5</v>
      </c>
      <c r="P8" s="15">
        <v>3778.5</v>
      </c>
      <c r="Q8" s="15">
        <v>3778.5</v>
      </c>
      <c r="R8" s="15">
        <v>45342</v>
      </c>
    </row>
    <row r="9" spans="1:18" ht="14.5" x14ac:dyDescent="0.35">
      <c r="A9" s="64" t="s">
        <v>1384</v>
      </c>
      <c r="B9" s="64" t="s">
        <v>1324</v>
      </c>
      <c r="C9" s="22" t="s">
        <v>1383</v>
      </c>
      <c r="D9" s="19">
        <v>207846</v>
      </c>
      <c r="E9" s="26" t="s">
        <v>1351</v>
      </c>
      <c r="F9" s="19">
        <v>17320.5</v>
      </c>
      <c r="G9" s="19">
        <v>17320.5</v>
      </c>
      <c r="H9" s="19">
        <v>17320.5</v>
      </c>
      <c r="I9" s="19">
        <v>17320.5</v>
      </c>
      <c r="J9" s="19">
        <v>17320.5</v>
      </c>
      <c r="K9" s="19">
        <v>17320.5</v>
      </c>
      <c r="L9" s="19">
        <v>17320.5</v>
      </c>
      <c r="M9" s="19">
        <v>17320.5</v>
      </c>
      <c r="N9" s="19">
        <v>17320.5</v>
      </c>
      <c r="O9" s="19">
        <v>17320.5</v>
      </c>
      <c r="P9" s="19">
        <v>17320.5</v>
      </c>
      <c r="Q9" s="19">
        <v>17320.5</v>
      </c>
      <c r="R9" s="15">
        <v>207846</v>
      </c>
    </row>
    <row r="10" spans="1:18" ht="14.5" x14ac:dyDescent="0.35">
      <c r="A10" s="65"/>
      <c r="B10" s="65"/>
      <c r="C10" s="22" t="s">
        <v>1353</v>
      </c>
      <c r="D10" s="19"/>
      <c r="E10" s="14" t="s">
        <v>1351</v>
      </c>
      <c r="F10" s="15">
        <v>1046</v>
      </c>
      <c r="G10" s="15">
        <v>1046</v>
      </c>
      <c r="H10" s="15">
        <v>1046</v>
      </c>
      <c r="I10" s="15">
        <v>1046</v>
      </c>
      <c r="J10" s="15">
        <v>1046</v>
      </c>
      <c r="K10" s="15">
        <v>1046</v>
      </c>
      <c r="L10" s="15">
        <v>1046</v>
      </c>
      <c r="M10" s="15">
        <v>1046</v>
      </c>
      <c r="N10" s="15">
        <v>1046</v>
      </c>
      <c r="O10" s="15">
        <v>1046</v>
      </c>
      <c r="P10" s="15">
        <v>1046</v>
      </c>
      <c r="Q10" s="15">
        <v>1046</v>
      </c>
      <c r="R10" s="15">
        <v>12552</v>
      </c>
    </row>
    <row r="11" spans="1:18" ht="14.5" x14ac:dyDescent="0.35">
      <c r="A11" s="64" t="s">
        <v>1385</v>
      </c>
      <c r="B11" s="64" t="s">
        <v>1324</v>
      </c>
      <c r="C11" s="22" t="s">
        <v>1383</v>
      </c>
      <c r="D11" s="19">
        <v>20049.999999999989</v>
      </c>
      <c r="E11" s="26" t="s">
        <v>1351</v>
      </c>
      <c r="F11" s="19">
        <v>1670.833333333333</v>
      </c>
      <c r="G11" s="19">
        <v>1670.833333333333</v>
      </c>
      <c r="H11" s="19">
        <v>1670.833333333333</v>
      </c>
      <c r="I11" s="19">
        <v>1670.833333333333</v>
      </c>
      <c r="J11" s="19">
        <v>1670.833333333333</v>
      </c>
      <c r="K11" s="19">
        <v>1670.833333333333</v>
      </c>
      <c r="L11" s="19">
        <v>1670.833333333333</v>
      </c>
      <c r="M11" s="19">
        <v>1670.833333333333</v>
      </c>
      <c r="N11" s="19">
        <v>1670.833333333333</v>
      </c>
      <c r="O11" s="19">
        <v>1670.833333333333</v>
      </c>
      <c r="P11" s="19">
        <v>1670.833333333333</v>
      </c>
      <c r="Q11" s="19">
        <v>1670.833333333333</v>
      </c>
      <c r="R11" s="15">
        <v>20049.999999999989</v>
      </c>
    </row>
    <row r="12" spans="1:18" ht="14.5" x14ac:dyDescent="0.35">
      <c r="A12" s="65"/>
      <c r="B12" s="65"/>
      <c r="C12" s="22" t="s">
        <v>1353</v>
      </c>
      <c r="D12" s="19"/>
      <c r="E12" s="14" t="s">
        <v>1351</v>
      </c>
      <c r="F12" s="15">
        <v>214.91666666666671</v>
      </c>
      <c r="G12" s="15">
        <v>214.91666666666671</v>
      </c>
      <c r="H12" s="15">
        <v>214.91666666666671</v>
      </c>
      <c r="I12" s="15">
        <v>214.91666666666671</v>
      </c>
      <c r="J12" s="15">
        <v>214.91666666666671</v>
      </c>
      <c r="K12" s="15">
        <v>214.91666666666671</v>
      </c>
      <c r="L12" s="15">
        <v>214.91666666666671</v>
      </c>
      <c r="M12" s="15">
        <v>214.91666666666671</v>
      </c>
      <c r="N12" s="15">
        <v>214.91666666666671</v>
      </c>
      <c r="O12" s="15">
        <v>214.91666666666671</v>
      </c>
      <c r="P12" s="15">
        <v>214.91666666666671</v>
      </c>
      <c r="Q12" s="15">
        <v>214.91666666666671</v>
      </c>
      <c r="R12" s="15">
        <v>2579</v>
      </c>
    </row>
    <row r="13" spans="1:18" ht="14.5" x14ac:dyDescent="0.35">
      <c r="A13" s="64" t="s">
        <v>1386</v>
      </c>
      <c r="B13" s="64" t="s">
        <v>1324</v>
      </c>
      <c r="C13" s="22" t="s">
        <v>1383</v>
      </c>
      <c r="D13" s="19">
        <v>896019</v>
      </c>
      <c r="E13" s="26" t="s">
        <v>1351</v>
      </c>
      <c r="F13" s="19">
        <v>74668.25</v>
      </c>
      <c r="G13" s="19">
        <v>74668.25</v>
      </c>
      <c r="H13" s="19">
        <v>74668.25</v>
      </c>
      <c r="I13" s="19">
        <v>74668.25</v>
      </c>
      <c r="J13" s="19">
        <v>74668.25</v>
      </c>
      <c r="K13" s="19">
        <v>74668.25</v>
      </c>
      <c r="L13" s="19">
        <v>74668.25</v>
      </c>
      <c r="M13" s="19">
        <v>74668.25</v>
      </c>
      <c r="N13" s="19">
        <v>74668.25</v>
      </c>
      <c r="O13" s="19">
        <v>74668.25</v>
      </c>
      <c r="P13" s="19">
        <v>74668.25</v>
      </c>
      <c r="Q13" s="19">
        <v>74668.25</v>
      </c>
      <c r="R13" s="15">
        <v>896019</v>
      </c>
    </row>
    <row r="14" spans="1:18" ht="14.5" x14ac:dyDescent="0.35">
      <c r="A14" s="65"/>
      <c r="B14" s="65"/>
      <c r="C14" s="22" t="s">
        <v>1353</v>
      </c>
      <c r="D14" s="19"/>
      <c r="E14" s="14" t="s">
        <v>1351</v>
      </c>
      <c r="F14" s="15">
        <v>18660.916666666672</v>
      </c>
      <c r="G14" s="15">
        <v>18660.916666666672</v>
      </c>
      <c r="H14" s="15">
        <v>18660.916666666672</v>
      </c>
      <c r="I14" s="15">
        <v>18660.916666666672</v>
      </c>
      <c r="J14" s="15">
        <v>18660.916666666672</v>
      </c>
      <c r="K14" s="15">
        <v>18660.916666666672</v>
      </c>
      <c r="L14" s="15">
        <v>18660.916666666672</v>
      </c>
      <c r="M14" s="15">
        <v>18660.916666666672</v>
      </c>
      <c r="N14" s="15">
        <v>18660.916666666672</v>
      </c>
      <c r="O14" s="15">
        <v>18660.916666666672</v>
      </c>
      <c r="P14" s="15">
        <v>18660.916666666672</v>
      </c>
      <c r="Q14" s="15">
        <v>18660.916666666672</v>
      </c>
      <c r="R14" s="15">
        <v>223931.00000000012</v>
      </c>
    </row>
    <row r="15" spans="1:18" ht="14.5" x14ac:dyDescent="0.35">
      <c r="A15" s="22" t="s">
        <v>1387</v>
      </c>
      <c r="B15" s="22" t="s">
        <v>1324</v>
      </c>
      <c r="C15" s="22" t="s">
        <v>1383</v>
      </c>
      <c r="D15" s="19">
        <v>51499.999999999993</v>
      </c>
      <c r="E15" s="26" t="s">
        <v>1351</v>
      </c>
      <c r="F15" s="19">
        <v>4291.666666666667</v>
      </c>
      <c r="G15" s="19">
        <v>4291.666666666667</v>
      </c>
      <c r="H15" s="19">
        <v>4291.666666666667</v>
      </c>
      <c r="I15" s="19">
        <v>4291.666666666667</v>
      </c>
      <c r="J15" s="19">
        <v>4291.666666666667</v>
      </c>
      <c r="K15" s="19">
        <v>4291.666666666667</v>
      </c>
      <c r="L15" s="19">
        <v>4291.666666666667</v>
      </c>
      <c r="M15" s="19">
        <v>4291.666666666667</v>
      </c>
      <c r="N15" s="19">
        <v>4291.666666666667</v>
      </c>
      <c r="O15" s="19">
        <v>4291.666666666667</v>
      </c>
      <c r="P15" s="19">
        <v>4291.666666666667</v>
      </c>
      <c r="Q15" s="19">
        <v>4291.666666666667</v>
      </c>
      <c r="R15" s="15">
        <v>51499.999999999993</v>
      </c>
    </row>
    <row r="16" spans="1:18" ht="14.5" x14ac:dyDescent="0.35">
      <c r="A16" s="64" t="s">
        <v>1388</v>
      </c>
      <c r="B16" s="64" t="s">
        <v>1324</v>
      </c>
      <c r="C16" s="22" t="s">
        <v>1383</v>
      </c>
      <c r="D16" s="19">
        <v>2758877</v>
      </c>
      <c r="E16" s="26" t="s">
        <v>1351</v>
      </c>
      <c r="F16" s="19">
        <v>229906.41666666669</v>
      </c>
      <c r="G16" s="19">
        <v>229906.41666666669</v>
      </c>
      <c r="H16" s="19">
        <v>229906.41666666669</v>
      </c>
      <c r="I16" s="19">
        <v>229906.41666666669</v>
      </c>
      <c r="J16" s="19">
        <v>229906.41666666669</v>
      </c>
      <c r="K16" s="19">
        <v>229906.41666666669</v>
      </c>
      <c r="L16" s="19">
        <v>229906.41666666669</v>
      </c>
      <c r="M16" s="19">
        <v>229906.41666666669</v>
      </c>
      <c r="N16" s="19">
        <v>229906.41666666669</v>
      </c>
      <c r="O16" s="19">
        <v>229906.41666666669</v>
      </c>
      <c r="P16" s="19">
        <v>229906.41666666669</v>
      </c>
      <c r="Q16" s="19">
        <v>229906.41666666669</v>
      </c>
      <c r="R16" s="15">
        <v>2758877</v>
      </c>
    </row>
    <row r="17" spans="1:18" ht="14.5" x14ac:dyDescent="0.35">
      <c r="A17" s="69"/>
      <c r="B17" s="65"/>
      <c r="C17" s="22" t="s">
        <v>1353</v>
      </c>
      <c r="D17" s="19"/>
      <c r="E17" s="14" t="s">
        <v>1351</v>
      </c>
      <c r="F17" s="15">
        <v>14581.25</v>
      </c>
      <c r="G17" s="15">
        <v>14581.25</v>
      </c>
      <c r="H17" s="15">
        <v>14581.25</v>
      </c>
      <c r="I17" s="15">
        <v>14581.25</v>
      </c>
      <c r="J17" s="15">
        <v>14581.25</v>
      </c>
      <c r="K17" s="15">
        <v>14581.25</v>
      </c>
      <c r="L17" s="15">
        <v>14581.25</v>
      </c>
      <c r="M17" s="15">
        <v>14581.25</v>
      </c>
      <c r="N17" s="15">
        <v>14581.25</v>
      </c>
      <c r="O17" s="15">
        <v>14581.25</v>
      </c>
      <c r="P17" s="15">
        <v>14581.25</v>
      </c>
      <c r="Q17" s="15">
        <v>14581.25</v>
      </c>
      <c r="R17" s="15">
        <v>174975</v>
      </c>
    </row>
    <row r="18" spans="1:18" ht="14.5" x14ac:dyDescent="0.35">
      <c r="A18" s="69"/>
      <c r="B18" s="64" t="s">
        <v>1311</v>
      </c>
      <c r="C18" s="22" t="s">
        <v>1383</v>
      </c>
      <c r="D18" s="19">
        <v>172475</v>
      </c>
      <c r="E18" s="26" t="s">
        <v>1351</v>
      </c>
      <c r="F18" s="19">
        <v>14372.91666666667</v>
      </c>
      <c r="G18" s="19">
        <v>14372.91666666667</v>
      </c>
      <c r="H18" s="19">
        <v>14372.91666666667</v>
      </c>
      <c r="I18" s="19">
        <v>14372.91666666667</v>
      </c>
      <c r="J18" s="19">
        <v>14372.91666666667</v>
      </c>
      <c r="K18" s="19">
        <v>14372.91666666667</v>
      </c>
      <c r="L18" s="19">
        <v>14372.91666666667</v>
      </c>
      <c r="M18" s="19">
        <v>14372.91666666667</v>
      </c>
      <c r="N18" s="19">
        <v>14372.91666666667</v>
      </c>
      <c r="O18" s="19">
        <v>14372.91666666667</v>
      </c>
      <c r="P18" s="19">
        <v>14372.91666666667</v>
      </c>
      <c r="Q18" s="19">
        <v>14372.91666666667</v>
      </c>
      <c r="R18" s="15">
        <v>172475</v>
      </c>
    </row>
    <row r="19" spans="1:18" ht="14.5" x14ac:dyDescent="0.35">
      <c r="A19" s="65"/>
      <c r="B19" s="65"/>
      <c r="C19" s="22" t="s">
        <v>1353</v>
      </c>
      <c r="D19" s="19"/>
      <c r="E19" s="14" t="s">
        <v>1351</v>
      </c>
      <c r="F19" s="15">
        <v>-14372.91666666667</v>
      </c>
      <c r="G19" s="15">
        <v>-14372.91666666667</v>
      </c>
      <c r="H19" s="15">
        <v>-14372.91666666667</v>
      </c>
      <c r="I19" s="15">
        <v>-14372.91666666667</v>
      </c>
      <c r="J19" s="15">
        <v>-14372.91666666667</v>
      </c>
      <c r="K19" s="15">
        <v>-14372.91666666667</v>
      </c>
      <c r="L19" s="15">
        <v>-14372.91666666667</v>
      </c>
      <c r="M19" s="15">
        <v>-14372.91666666667</v>
      </c>
      <c r="N19" s="15">
        <v>-14372.91666666667</v>
      </c>
      <c r="O19" s="15">
        <v>-14372.91666666667</v>
      </c>
      <c r="P19" s="15">
        <v>-14372.91666666667</v>
      </c>
      <c r="Q19" s="15">
        <v>-14372.91666666667</v>
      </c>
      <c r="R19" s="15">
        <v>-172475</v>
      </c>
    </row>
    <row r="20" spans="1:18" ht="14.5" x14ac:dyDescent="0.35">
      <c r="A20" s="64" t="s">
        <v>1389</v>
      </c>
      <c r="B20" s="64" t="s">
        <v>1324</v>
      </c>
      <c r="C20" s="22" t="s">
        <v>1383</v>
      </c>
      <c r="D20" s="19">
        <v>528556.00000000023</v>
      </c>
      <c r="E20" s="26" t="s">
        <v>1351</v>
      </c>
      <c r="F20" s="19">
        <v>44046.333333333343</v>
      </c>
      <c r="G20" s="19">
        <v>44046.333333333343</v>
      </c>
      <c r="H20" s="19">
        <v>44046.333333333343</v>
      </c>
      <c r="I20" s="19">
        <v>44046.333333333343</v>
      </c>
      <c r="J20" s="19">
        <v>44046.333333333343</v>
      </c>
      <c r="K20" s="19">
        <v>44046.333333333343</v>
      </c>
      <c r="L20" s="19">
        <v>44046.333333333343</v>
      </c>
      <c r="M20" s="19">
        <v>44046.333333333343</v>
      </c>
      <c r="N20" s="19">
        <v>44046.333333333343</v>
      </c>
      <c r="O20" s="19">
        <v>44046.333333333343</v>
      </c>
      <c r="P20" s="19">
        <v>44046.333333333343</v>
      </c>
      <c r="Q20" s="19">
        <v>44046.333333333343</v>
      </c>
      <c r="R20" s="15">
        <v>528556.00000000023</v>
      </c>
    </row>
    <row r="21" spans="1:18" ht="14.5" x14ac:dyDescent="0.35">
      <c r="A21" s="65"/>
      <c r="B21" s="65"/>
      <c r="C21" s="22" t="s">
        <v>1353</v>
      </c>
      <c r="D21" s="19"/>
      <c r="E21" s="14" t="s">
        <v>1351</v>
      </c>
      <c r="F21" s="15">
        <v>-5152.916666666667</v>
      </c>
      <c r="G21" s="15">
        <v>-5152.916666666667</v>
      </c>
      <c r="H21" s="15">
        <v>-5152.916666666667</v>
      </c>
      <c r="I21" s="15">
        <v>-5152.916666666667</v>
      </c>
      <c r="J21" s="15">
        <v>-5152.916666666667</v>
      </c>
      <c r="K21" s="15">
        <v>-5152.916666666667</v>
      </c>
      <c r="L21" s="15">
        <v>-5152.916666666667</v>
      </c>
      <c r="M21" s="15">
        <v>-5152.916666666667</v>
      </c>
      <c r="N21" s="15">
        <v>-5152.916666666667</v>
      </c>
      <c r="O21" s="15">
        <v>-5152.916666666667</v>
      </c>
      <c r="P21" s="15">
        <v>-5152.916666666667</v>
      </c>
      <c r="Q21" s="15">
        <v>-5152.916666666667</v>
      </c>
      <c r="R21" s="15">
        <v>-61834.999999999993</v>
      </c>
    </row>
    <row r="22" spans="1:18" ht="14.5" x14ac:dyDescent="0.35">
      <c r="A22" s="22" t="s">
        <v>1390</v>
      </c>
      <c r="B22" s="22" t="s">
        <v>1324</v>
      </c>
      <c r="C22" s="22" t="s">
        <v>1383</v>
      </c>
      <c r="D22" s="19">
        <v>75664</v>
      </c>
      <c r="E22" s="26" t="s">
        <v>1351</v>
      </c>
      <c r="F22" s="19">
        <v>6305.333333333333</v>
      </c>
      <c r="G22" s="19">
        <v>6305.333333333333</v>
      </c>
      <c r="H22" s="19">
        <v>6305.333333333333</v>
      </c>
      <c r="I22" s="19">
        <v>6305.333333333333</v>
      </c>
      <c r="J22" s="19">
        <v>6305.333333333333</v>
      </c>
      <c r="K22" s="19">
        <v>6305.333333333333</v>
      </c>
      <c r="L22" s="19">
        <v>6305.333333333333</v>
      </c>
      <c r="M22" s="19">
        <v>6305.333333333333</v>
      </c>
      <c r="N22" s="19">
        <v>6305.333333333333</v>
      </c>
      <c r="O22" s="19">
        <v>6305.333333333333</v>
      </c>
      <c r="P22" s="19">
        <v>6305.333333333333</v>
      </c>
      <c r="Q22" s="19">
        <v>6305.333333333333</v>
      </c>
      <c r="R22" s="15">
        <v>75664</v>
      </c>
    </row>
    <row r="23" spans="1:18" ht="14.5" x14ac:dyDescent="0.35">
      <c r="A23" s="64" t="s">
        <v>1391</v>
      </c>
      <c r="B23" s="64" t="s">
        <v>1324</v>
      </c>
      <c r="C23" s="22" t="s">
        <v>1383</v>
      </c>
      <c r="D23" s="19">
        <v>678199.99999999965</v>
      </c>
      <c r="E23" s="26" t="s">
        <v>1351</v>
      </c>
      <c r="F23" s="19">
        <v>56516.666666666657</v>
      </c>
      <c r="G23" s="19">
        <v>56516.666666666657</v>
      </c>
      <c r="H23" s="19">
        <v>56516.666666666657</v>
      </c>
      <c r="I23" s="19">
        <v>56516.666666666657</v>
      </c>
      <c r="J23" s="19">
        <v>56516.666666666657</v>
      </c>
      <c r="K23" s="19">
        <v>56516.666666666657</v>
      </c>
      <c r="L23" s="19">
        <v>56516.666666666657</v>
      </c>
      <c r="M23" s="19">
        <v>56516.666666666657</v>
      </c>
      <c r="N23" s="19">
        <v>56516.666666666657</v>
      </c>
      <c r="O23" s="19">
        <v>56516.666666666657</v>
      </c>
      <c r="P23" s="19">
        <v>56516.666666666657</v>
      </c>
      <c r="Q23" s="19">
        <v>56516.666666666657</v>
      </c>
      <c r="R23" s="15">
        <v>678199.99999999965</v>
      </c>
    </row>
    <row r="24" spans="1:18" ht="14.5" x14ac:dyDescent="0.35">
      <c r="A24" s="65"/>
      <c r="B24" s="65"/>
      <c r="C24" s="22" t="s">
        <v>1353</v>
      </c>
      <c r="D24" s="19"/>
      <c r="E24" s="14" t="s">
        <v>1351</v>
      </c>
      <c r="F24" s="15">
        <v>-1299.083333333333</v>
      </c>
      <c r="G24" s="15">
        <v>-1299.083333333333</v>
      </c>
      <c r="H24" s="15">
        <v>-1299.083333333333</v>
      </c>
      <c r="I24" s="15">
        <v>-1299.083333333333</v>
      </c>
      <c r="J24" s="15">
        <v>-1299.083333333333</v>
      </c>
      <c r="K24" s="15">
        <v>-1299.083333333333</v>
      </c>
      <c r="L24" s="15">
        <v>-1299.083333333333</v>
      </c>
      <c r="M24" s="15">
        <v>-1299.083333333333</v>
      </c>
      <c r="N24" s="15">
        <v>-1299.083333333333</v>
      </c>
      <c r="O24" s="15">
        <v>-1299.083333333333</v>
      </c>
      <c r="P24" s="15">
        <v>-1299.083333333333</v>
      </c>
      <c r="Q24" s="15">
        <v>-1299.083333333333</v>
      </c>
      <c r="R24" s="15">
        <v>-15588.999999999993</v>
      </c>
    </row>
    <row r="25" spans="1:18" ht="14.5" x14ac:dyDescent="0.35">
      <c r="A25" s="22" t="s">
        <v>1368</v>
      </c>
      <c r="B25" s="22" t="s">
        <v>1366</v>
      </c>
      <c r="C25" s="22" t="s">
        <v>1366</v>
      </c>
      <c r="D25" s="20"/>
      <c r="E25" s="20"/>
      <c r="F25" s="20"/>
      <c r="G25" s="20"/>
      <c r="H25" s="20"/>
      <c r="I25" s="20"/>
      <c r="J25" s="20"/>
      <c r="K25" s="20"/>
      <c r="L25" s="20"/>
      <c r="M25" s="20"/>
      <c r="N25" s="20"/>
      <c r="O25" s="20"/>
      <c r="P25" s="20"/>
      <c r="Q25" s="20"/>
      <c r="R25" s="23"/>
    </row>
    <row r="26" spans="1:18" ht="14.5" x14ac:dyDescent="0.35">
      <c r="A26" s="22" t="s">
        <v>1392</v>
      </c>
      <c r="B26" s="22" t="s">
        <v>1324</v>
      </c>
      <c r="C26" s="22" t="s">
        <v>1383</v>
      </c>
      <c r="D26" s="19">
        <v>120000</v>
      </c>
      <c r="E26" s="26" t="s">
        <v>1351</v>
      </c>
      <c r="F26" s="19">
        <v>10000</v>
      </c>
      <c r="G26" s="19">
        <v>10000</v>
      </c>
      <c r="H26" s="19">
        <v>10000</v>
      </c>
      <c r="I26" s="19">
        <v>10000</v>
      </c>
      <c r="J26" s="19">
        <v>10000</v>
      </c>
      <c r="K26" s="19">
        <v>10000</v>
      </c>
      <c r="L26" s="19">
        <v>10000</v>
      </c>
      <c r="M26" s="19">
        <v>10000</v>
      </c>
      <c r="N26" s="19">
        <v>10000</v>
      </c>
      <c r="O26" s="19">
        <v>10000</v>
      </c>
      <c r="P26" s="19">
        <v>10000</v>
      </c>
      <c r="Q26" s="19">
        <v>10000</v>
      </c>
      <c r="R26" s="15">
        <v>120000</v>
      </c>
    </row>
    <row r="27" spans="1:18" ht="14.5" x14ac:dyDescent="0.35">
      <c r="A27" s="22" t="s">
        <v>1393</v>
      </c>
      <c r="B27" s="22" t="s">
        <v>1324</v>
      </c>
      <c r="C27" s="22" t="s">
        <v>1383</v>
      </c>
      <c r="D27" s="19">
        <v>2000.0000000000007</v>
      </c>
      <c r="E27" s="26" t="s">
        <v>1351</v>
      </c>
      <c r="F27" s="19">
        <v>166.66666666666671</v>
      </c>
      <c r="G27" s="19">
        <v>166.66666666666671</v>
      </c>
      <c r="H27" s="19">
        <v>166.66666666666671</v>
      </c>
      <c r="I27" s="19">
        <v>166.66666666666671</v>
      </c>
      <c r="J27" s="19">
        <v>166.66666666666671</v>
      </c>
      <c r="K27" s="19">
        <v>166.66666666666671</v>
      </c>
      <c r="L27" s="19">
        <v>166.66666666666671</v>
      </c>
      <c r="M27" s="19">
        <v>166.66666666666671</v>
      </c>
      <c r="N27" s="19">
        <v>166.66666666666671</v>
      </c>
      <c r="O27" s="19">
        <v>166.66666666666671</v>
      </c>
      <c r="P27" s="19">
        <v>166.66666666666671</v>
      </c>
      <c r="Q27" s="19">
        <v>166.66666666666671</v>
      </c>
      <c r="R27" s="15">
        <v>2000.0000000000007</v>
      </c>
    </row>
    <row r="28" spans="1:18" ht="14.5" x14ac:dyDescent="0.35">
      <c r="A28" s="22" t="s">
        <v>1394</v>
      </c>
      <c r="B28" s="22" t="s">
        <v>1324</v>
      </c>
      <c r="C28" s="22" t="s">
        <v>1383</v>
      </c>
      <c r="D28" s="19">
        <v>10000</v>
      </c>
      <c r="E28" s="26" t="s">
        <v>1351</v>
      </c>
      <c r="F28" s="19">
        <v>833.33333333333337</v>
      </c>
      <c r="G28" s="19">
        <v>833.33333333333337</v>
      </c>
      <c r="H28" s="19">
        <v>833.33333333333337</v>
      </c>
      <c r="I28" s="19">
        <v>833.33333333333337</v>
      </c>
      <c r="J28" s="19">
        <v>833.33333333333337</v>
      </c>
      <c r="K28" s="19">
        <v>833.33333333333337</v>
      </c>
      <c r="L28" s="19">
        <v>833.33333333333337</v>
      </c>
      <c r="M28" s="19">
        <v>833.33333333333337</v>
      </c>
      <c r="N28" s="19">
        <v>833.33333333333337</v>
      </c>
      <c r="O28" s="19">
        <v>833.33333333333337</v>
      </c>
      <c r="P28" s="19">
        <v>833.33333333333337</v>
      </c>
      <c r="Q28" s="19">
        <v>833.33333333333337</v>
      </c>
      <c r="R28" s="15">
        <v>10000</v>
      </c>
    </row>
    <row r="29" spans="1:18" ht="14.5" x14ac:dyDescent="0.35">
      <c r="A29" s="22" t="s">
        <v>1395</v>
      </c>
      <c r="B29" s="22" t="s">
        <v>1324</v>
      </c>
      <c r="C29" s="22" t="s">
        <v>1383</v>
      </c>
      <c r="D29" s="19">
        <v>44800</v>
      </c>
      <c r="E29" s="26" t="s">
        <v>1351</v>
      </c>
      <c r="F29" s="19">
        <v>3733.333333333333</v>
      </c>
      <c r="G29" s="19">
        <v>3733.333333333333</v>
      </c>
      <c r="H29" s="19">
        <v>3733.333333333333</v>
      </c>
      <c r="I29" s="19">
        <v>3733.333333333333</v>
      </c>
      <c r="J29" s="19">
        <v>3733.333333333333</v>
      </c>
      <c r="K29" s="19">
        <v>3733.333333333333</v>
      </c>
      <c r="L29" s="19">
        <v>3733.333333333333</v>
      </c>
      <c r="M29" s="19">
        <v>3733.333333333333</v>
      </c>
      <c r="N29" s="19">
        <v>3733.333333333333</v>
      </c>
      <c r="O29" s="19">
        <v>3733.333333333333</v>
      </c>
      <c r="P29" s="19">
        <v>3733.333333333333</v>
      </c>
      <c r="Q29" s="19">
        <v>3733.333333333333</v>
      </c>
      <c r="R29" s="15">
        <v>44800</v>
      </c>
    </row>
    <row r="30" spans="1:18" ht="14.5" x14ac:dyDescent="0.35">
      <c r="A30" s="22" t="s">
        <v>1396</v>
      </c>
      <c r="B30" s="22" t="s">
        <v>1324</v>
      </c>
      <c r="C30" s="22" t="s">
        <v>1383</v>
      </c>
      <c r="D30" s="19">
        <v>0</v>
      </c>
      <c r="E30" s="26" t="s">
        <v>1351</v>
      </c>
      <c r="F30" s="19">
        <v>0</v>
      </c>
      <c r="G30" s="19">
        <v>0</v>
      </c>
      <c r="H30" s="19">
        <v>0</v>
      </c>
      <c r="I30" s="19">
        <v>0</v>
      </c>
      <c r="J30" s="19">
        <v>0</v>
      </c>
      <c r="K30" s="19">
        <v>0</v>
      </c>
      <c r="L30" s="19">
        <v>0</v>
      </c>
      <c r="M30" s="19">
        <v>0</v>
      </c>
      <c r="N30" s="19">
        <v>0</v>
      </c>
      <c r="O30" s="19">
        <v>0</v>
      </c>
      <c r="P30" s="19">
        <v>0</v>
      </c>
      <c r="Q30" s="19">
        <v>0</v>
      </c>
      <c r="R30" s="15">
        <v>0</v>
      </c>
    </row>
    <row r="31" spans="1:18" ht="14.5" x14ac:dyDescent="0.35">
      <c r="A31" s="22" t="s">
        <v>1397</v>
      </c>
      <c r="B31" s="22" t="s">
        <v>1324</v>
      </c>
      <c r="C31" s="22" t="s">
        <v>1383</v>
      </c>
      <c r="D31" s="19">
        <v>2000.0000000000007</v>
      </c>
      <c r="E31" s="26" t="s">
        <v>1351</v>
      </c>
      <c r="F31" s="19">
        <v>166.66666666666671</v>
      </c>
      <c r="G31" s="19">
        <v>166.66666666666671</v>
      </c>
      <c r="H31" s="19">
        <v>166.66666666666671</v>
      </c>
      <c r="I31" s="19">
        <v>166.66666666666671</v>
      </c>
      <c r="J31" s="19">
        <v>166.66666666666671</v>
      </c>
      <c r="K31" s="19">
        <v>166.66666666666671</v>
      </c>
      <c r="L31" s="19">
        <v>166.66666666666671</v>
      </c>
      <c r="M31" s="19">
        <v>166.66666666666671</v>
      </c>
      <c r="N31" s="19">
        <v>166.66666666666671</v>
      </c>
      <c r="O31" s="19">
        <v>166.66666666666671</v>
      </c>
      <c r="P31" s="19">
        <v>166.66666666666671</v>
      </c>
      <c r="Q31" s="19">
        <v>166.66666666666671</v>
      </c>
      <c r="R31" s="15">
        <v>2000.0000000000007</v>
      </c>
    </row>
    <row r="32" spans="1:18" ht="14.5" x14ac:dyDescent="0.35">
      <c r="A32" s="22" t="s">
        <v>1398</v>
      </c>
      <c r="B32" s="22" t="s">
        <v>1324</v>
      </c>
      <c r="C32" s="22" t="s">
        <v>1383</v>
      </c>
      <c r="D32" s="19">
        <v>17000.000000000007</v>
      </c>
      <c r="E32" s="26" t="s">
        <v>1351</v>
      </c>
      <c r="F32" s="19">
        <v>1416.666666666667</v>
      </c>
      <c r="G32" s="19">
        <v>1416.666666666667</v>
      </c>
      <c r="H32" s="19">
        <v>1416.666666666667</v>
      </c>
      <c r="I32" s="19">
        <v>1416.666666666667</v>
      </c>
      <c r="J32" s="19">
        <v>1416.666666666667</v>
      </c>
      <c r="K32" s="19">
        <v>1416.666666666667</v>
      </c>
      <c r="L32" s="19">
        <v>1416.666666666667</v>
      </c>
      <c r="M32" s="19">
        <v>1416.666666666667</v>
      </c>
      <c r="N32" s="19">
        <v>1416.666666666667</v>
      </c>
      <c r="O32" s="19">
        <v>1416.666666666667</v>
      </c>
      <c r="P32" s="19">
        <v>1416.666666666667</v>
      </c>
      <c r="Q32" s="19">
        <v>1416.666666666667</v>
      </c>
      <c r="R32" s="15">
        <v>17000.000000000007</v>
      </c>
    </row>
    <row r="33" spans="1:18" ht="14.5" x14ac:dyDescent="0.35">
      <c r="A33" s="22" t="s">
        <v>1399</v>
      </c>
      <c r="B33" s="22" t="s">
        <v>1324</v>
      </c>
      <c r="C33" s="22" t="s">
        <v>1383</v>
      </c>
      <c r="D33" s="19">
        <v>9500</v>
      </c>
      <c r="E33" s="26" t="s">
        <v>1351</v>
      </c>
      <c r="F33" s="19">
        <v>791.66666666666663</v>
      </c>
      <c r="G33" s="19">
        <v>791.66666666666663</v>
      </c>
      <c r="H33" s="19">
        <v>791.66666666666663</v>
      </c>
      <c r="I33" s="19">
        <v>791.66666666666663</v>
      </c>
      <c r="J33" s="19">
        <v>791.66666666666663</v>
      </c>
      <c r="K33" s="19">
        <v>791.66666666666663</v>
      </c>
      <c r="L33" s="19">
        <v>791.66666666666663</v>
      </c>
      <c r="M33" s="19">
        <v>791.66666666666663</v>
      </c>
      <c r="N33" s="19">
        <v>791.66666666666663</v>
      </c>
      <c r="O33" s="19">
        <v>791.66666666666663</v>
      </c>
      <c r="P33" s="19">
        <v>791.66666666666663</v>
      </c>
      <c r="Q33" s="19">
        <v>791.66666666666663</v>
      </c>
      <c r="R33" s="15">
        <v>9500</v>
      </c>
    </row>
    <row r="34" spans="1:18" ht="14.5" x14ac:dyDescent="0.35">
      <c r="A34" s="22" t="s">
        <v>1400</v>
      </c>
      <c r="B34" s="22" t="s">
        <v>1324</v>
      </c>
      <c r="C34" s="22" t="s">
        <v>1383</v>
      </c>
      <c r="D34" s="19">
        <v>126750</v>
      </c>
      <c r="E34" s="26" t="s">
        <v>1351</v>
      </c>
      <c r="F34" s="19">
        <v>10562.5</v>
      </c>
      <c r="G34" s="19">
        <v>10562.5</v>
      </c>
      <c r="H34" s="19">
        <v>10562.5</v>
      </c>
      <c r="I34" s="19">
        <v>10562.5</v>
      </c>
      <c r="J34" s="19">
        <v>10562.5</v>
      </c>
      <c r="K34" s="19">
        <v>10562.5</v>
      </c>
      <c r="L34" s="19">
        <v>10562.5</v>
      </c>
      <c r="M34" s="19">
        <v>10562.5</v>
      </c>
      <c r="N34" s="19">
        <v>10562.5</v>
      </c>
      <c r="O34" s="19">
        <v>10562.5</v>
      </c>
      <c r="P34" s="19">
        <v>10562.5</v>
      </c>
      <c r="Q34" s="19">
        <v>10562.5</v>
      </c>
      <c r="R34" s="15">
        <v>126750</v>
      </c>
    </row>
    <row r="35" spans="1:18" ht="14.5" x14ac:dyDescent="0.35">
      <c r="A35" s="64" t="s">
        <v>1401</v>
      </c>
      <c r="B35" s="64" t="s">
        <v>1324</v>
      </c>
      <c r="C35" s="22" t="s">
        <v>1383</v>
      </c>
      <c r="D35" s="19">
        <v>223128</v>
      </c>
      <c r="E35" s="26" t="s">
        <v>1351</v>
      </c>
      <c r="F35" s="19">
        <v>18594</v>
      </c>
      <c r="G35" s="19">
        <v>18594</v>
      </c>
      <c r="H35" s="19">
        <v>18594</v>
      </c>
      <c r="I35" s="19">
        <v>18594</v>
      </c>
      <c r="J35" s="19">
        <v>18594</v>
      </c>
      <c r="K35" s="19">
        <v>18594</v>
      </c>
      <c r="L35" s="19">
        <v>18594</v>
      </c>
      <c r="M35" s="19">
        <v>18594</v>
      </c>
      <c r="N35" s="19">
        <v>18594</v>
      </c>
      <c r="O35" s="19">
        <v>18594</v>
      </c>
      <c r="P35" s="19">
        <v>18594</v>
      </c>
      <c r="Q35" s="19">
        <v>18594</v>
      </c>
      <c r="R35" s="15">
        <v>223128</v>
      </c>
    </row>
    <row r="36" spans="1:18" ht="14.5" x14ac:dyDescent="0.35">
      <c r="A36" s="65"/>
      <c r="B36" s="65"/>
      <c r="C36" s="22" t="s">
        <v>1353</v>
      </c>
      <c r="D36" s="19"/>
      <c r="E36" s="14" t="s">
        <v>1351</v>
      </c>
      <c r="F36" s="15">
        <v>1298.833333333333</v>
      </c>
      <c r="G36" s="15">
        <v>1298.833333333333</v>
      </c>
      <c r="H36" s="15">
        <v>1298.833333333333</v>
      </c>
      <c r="I36" s="15">
        <v>1298.833333333333</v>
      </c>
      <c r="J36" s="15">
        <v>1298.833333333333</v>
      </c>
      <c r="K36" s="15">
        <v>1298.833333333333</v>
      </c>
      <c r="L36" s="15">
        <v>1298.833333333333</v>
      </c>
      <c r="M36" s="15">
        <v>1298.833333333333</v>
      </c>
      <c r="N36" s="15">
        <v>1298.833333333333</v>
      </c>
      <c r="O36" s="15">
        <v>1298.833333333333</v>
      </c>
      <c r="P36" s="15">
        <v>1298.833333333333</v>
      </c>
      <c r="Q36" s="15">
        <v>1298.833333333333</v>
      </c>
      <c r="R36" s="15">
        <v>15585.999999999993</v>
      </c>
    </row>
    <row r="37" spans="1:18" ht="14.5" x14ac:dyDescent="0.35">
      <c r="A37" s="64" t="s">
        <v>1402</v>
      </c>
      <c r="B37" s="64" t="s">
        <v>1403</v>
      </c>
      <c r="C37" s="22" t="s">
        <v>1383</v>
      </c>
      <c r="D37" s="19">
        <v>-2710215</v>
      </c>
      <c r="E37" s="26" t="s">
        <v>1351</v>
      </c>
      <c r="F37" s="19">
        <v>-225851.25</v>
      </c>
      <c r="G37" s="19">
        <v>-225851.25</v>
      </c>
      <c r="H37" s="19">
        <v>-225851.25</v>
      </c>
      <c r="I37" s="19">
        <v>-225851.25</v>
      </c>
      <c r="J37" s="19">
        <v>-225851.25</v>
      </c>
      <c r="K37" s="19">
        <v>-225851.25</v>
      </c>
      <c r="L37" s="19">
        <v>-225851.25</v>
      </c>
      <c r="M37" s="19">
        <v>-225851.25</v>
      </c>
      <c r="N37" s="19">
        <v>-225851.25</v>
      </c>
      <c r="O37" s="19">
        <v>-225851.25</v>
      </c>
      <c r="P37" s="19">
        <v>-225851.25</v>
      </c>
      <c r="Q37" s="19">
        <v>-225851.25</v>
      </c>
      <c r="R37" s="15">
        <v>-2710215</v>
      </c>
    </row>
    <row r="38" spans="1:18" ht="14.5" x14ac:dyDescent="0.35">
      <c r="A38" s="65"/>
      <c r="B38" s="65"/>
      <c r="C38" s="22" t="s">
        <v>1353</v>
      </c>
      <c r="D38" s="19"/>
      <c r="E38" s="14" t="s">
        <v>1351</v>
      </c>
      <c r="F38" s="15">
        <v>230759.58333333331</v>
      </c>
      <c r="G38" s="15">
        <v>230759.58333333331</v>
      </c>
      <c r="H38" s="15">
        <v>230759.58333333331</v>
      </c>
      <c r="I38" s="15">
        <v>230759.58333333331</v>
      </c>
      <c r="J38" s="15">
        <v>230759.58333333331</v>
      </c>
      <c r="K38" s="15">
        <v>230759.58333333331</v>
      </c>
      <c r="L38" s="15">
        <v>230759.58333333331</v>
      </c>
      <c r="M38" s="15">
        <v>230759.58333333331</v>
      </c>
      <c r="N38" s="15">
        <v>230759.58333333331</v>
      </c>
      <c r="O38" s="15">
        <v>230759.58333333331</v>
      </c>
      <c r="P38" s="15">
        <v>230759.58333333331</v>
      </c>
      <c r="Q38" s="15">
        <v>230759.58333333331</v>
      </c>
      <c r="R38" s="15">
        <v>2769115</v>
      </c>
    </row>
    <row r="39" spans="1:18" customFormat="1" ht="14.5" x14ac:dyDescent="0.35">
      <c r="A39" s="22" t="s">
        <v>1404</v>
      </c>
      <c r="B39" s="22" t="s">
        <v>1405</v>
      </c>
      <c r="C39" s="22" t="s">
        <v>1383</v>
      </c>
      <c r="D39" s="19">
        <v>0</v>
      </c>
      <c r="E39" s="26" t="s">
        <v>1351</v>
      </c>
      <c r="F39" s="19">
        <v>0</v>
      </c>
      <c r="G39" s="19">
        <v>0</v>
      </c>
      <c r="H39" s="19">
        <v>0</v>
      </c>
      <c r="I39" s="19">
        <v>0</v>
      </c>
      <c r="J39" s="19">
        <v>0</v>
      </c>
      <c r="K39" s="19">
        <v>0</v>
      </c>
      <c r="L39" s="19">
        <v>0</v>
      </c>
      <c r="M39" s="19">
        <v>0</v>
      </c>
      <c r="N39" s="19">
        <v>0</v>
      </c>
      <c r="O39" s="19">
        <v>0</v>
      </c>
      <c r="P39" s="19">
        <v>0</v>
      </c>
      <c r="Q39" s="19">
        <v>0</v>
      </c>
      <c r="R39" s="15">
        <v>0</v>
      </c>
    </row>
    <row r="40" spans="1:18" customFormat="1" ht="14.5" x14ac:dyDescent="0.35">
      <c r="A40" s="22" t="s">
        <v>1369</v>
      </c>
      <c r="B40" s="22" t="s">
        <v>1366</v>
      </c>
      <c r="C40" s="22" t="s">
        <v>1366</v>
      </c>
      <c r="D40" s="20"/>
      <c r="E40" s="20"/>
      <c r="F40" s="19">
        <v>576828.91666666674</v>
      </c>
      <c r="G40" s="19">
        <v>576828.91666666674</v>
      </c>
      <c r="H40" s="19">
        <v>576828.91666666674</v>
      </c>
      <c r="I40" s="19">
        <v>576828.91666666674</v>
      </c>
      <c r="J40" s="19">
        <v>576828.91666666674</v>
      </c>
      <c r="K40" s="19">
        <v>576828.91666666674</v>
      </c>
      <c r="L40" s="19">
        <v>576828.91666666674</v>
      </c>
      <c r="M40" s="19">
        <v>576828.91666666674</v>
      </c>
      <c r="N40" s="19">
        <v>576828.91666666674</v>
      </c>
      <c r="O40" s="19">
        <v>576828.91666666674</v>
      </c>
      <c r="P40" s="19">
        <v>576828.91666666674</v>
      </c>
      <c r="Q40" s="19">
        <v>576828.91666666674</v>
      </c>
      <c r="R40" s="15">
        <v>6921947.0000000028</v>
      </c>
    </row>
    <row r="41" spans="1:18" customFormat="1" ht="15" customHeight="1" x14ac:dyDescent="0.35"/>
    <row r="42" spans="1:18" customFormat="1" ht="15" customHeight="1" x14ac:dyDescent="0.35"/>
    <row r="43" spans="1:18" customFormat="1" ht="15" customHeight="1" x14ac:dyDescent="0.35"/>
    <row r="44" spans="1:18" customFormat="1" ht="15" customHeight="1" x14ac:dyDescent="0.35"/>
    <row r="45" spans="1:18" customFormat="1" ht="15" customHeight="1" x14ac:dyDescent="0.35"/>
    <row r="46" spans="1:18" customFormat="1" ht="15" customHeight="1" x14ac:dyDescent="0.35"/>
    <row r="47" spans="1:18" customFormat="1" ht="15" customHeight="1" x14ac:dyDescent="0.35"/>
    <row r="48" spans="1:18" customFormat="1" ht="15" customHeight="1" x14ac:dyDescent="0.35"/>
    <row r="49" customFormat="1" ht="15" customHeight="1" x14ac:dyDescent="0.35"/>
    <row r="50" customFormat="1" ht="15" customHeight="1" x14ac:dyDescent="0.35"/>
    <row r="51" customFormat="1" ht="15" customHeight="1" x14ac:dyDescent="0.35"/>
    <row r="52" customFormat="1" ht="15" customHeight="1" x14ac:dyDescent="0.35"/>
    <row r="53" customFormat="1" ht="15" customHeight="1" x14ac:dyDescent="0.35"/>
    <row r="54" customFormat="1" ht="15" customHeight="1" x14ac:dyDescent="0.35"/>
    <row r="55" customFormat="1" ht="15" customHeight="1" x14ac:dyDescent="0.35"/>
    <row r="56" customFormat="1" ht="15" customHeight="1" x14ac:dyDescent="0.35"/>
    <row r="57" customFormat="1" ht="15" customHeight="1" x14ac:dyDescent="0.35"/>
    <row r="58" customFormat="1" ht="15" customHeight="1" x14ac:dyDescent="0.35"/>
    <row r="59" customFormat="1" ht="15" customHeight="1" x14ac:dyDescent="0.35"/>
    <row r="60" customFormat="1" ht="15" customHeight="1" x14ac:dyDescent="0.35"/>
    <row r="61" customFormat="1" ht="15" customHeight="1" x14ac:dyDescent="0.35"/>
    <row r="62" customFormat="1" ht="15" customHeight="1" x14ac:dyDescent="0.35"/>
    <row r="63" customFormat="1" ht="15" customHeight="1" x14ac:dyDescent="0.35"/>
    <row r="64" customFormat="1" ht="15" customHeight="1" x14ac:dyDescent="0.35"/>
    <row r="65" customFormat="1" ht="15" customHeight="1" x14ac:dyDescent="0.35"/>
    <row r="66" customFormat="1" ht="15" customHeight="1" x14ac:dyDescent="0.35"/>
    <row r="67" customFormat="1" ht="15" customHeight="1" x14ac:dyDescent="0.35"/>
    <row r="68" customFormat="1" ht="15" customHeight="1" x14ac:dyDescent="0.35"/>
    <row r="69" customFormat="1" ht="15" customHeight="1" x14ac:dyDescent="0.35"/>
    <row r="70" customFormat="1" ht="15" customHeight="1" x14ac:dyDescent="0.35"/>
  </sheetData>
  <sheetProtection sheet="1" scenarios="1" formatCells="0" formatColumns="0" formatRows="0"/>
  <mergeCells count="22">
    <mergeCell ref="A37:A38"/>
    <mergeCell ref="E1:R1"/>
    <mergeCell ref="E2:R2"/>
    <mergeCell ref="E3:R3"/>
    <mergeCell ref="A7:A8"/>
    <mergeCell ref="A9:A10"/>
    <mergeCell ref="A11:A12"/>
    <mergeCell ref="B7:B8"/>
    <mergeCell ref="B9:B10"/>
    <mergeCell ref="B11:B12"/>
    <mergeCell ref="A13:A14"/>
    <mergeCell ref="A16:A19"/>
    <mergeCell ref="A20:A21"/>
    <mergeCell ref="A23:A24"/>
    <mergeCell ref="A35:A36"/>
    <mergeCell ref="B37:B38"/>
    <mergeCell ref="B35:B36"/>
    <mergeCell ref="B13:B14"/>
    <mergeCell ref="B16:B17"/>
    <mergeCell ref="B18:B19"/>
    <mergeCell ref="B20:B21"/>
    <mergeCell ref="B23:B24"/>
  </mergeCells>
  <pageMargins left="0.75" right="0.75" top="1" bottom="1" header="0.5" footer="0.5"/>
  <headerFooter alignWithMargins="0"/>
  <customProperties>
    <customPr name="ConnName" r:id="rId1"/>
    <customPr name="ConnPOV" r:id="rId2"/>
    <customPr name="FormFolder" r:id="rId3"/>
    <customPr name="FormName" r:id="rId4"/>
    <customPr name="FormSize" r:id="rId5"/>
    <customPr name="SheetOptions" r:id="rId6"/>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6"/>
  <sheetViews>
    <sheetView zoomScale="85" zoomScaleNormal="85" workbookViewId="0"/>
  </sheetViews>
  <sheetFormatPr defaultColWidth="9.26953125" defaultRowHeight="15" customHeight="1" x14ac:dyDescent="0.35"/>
  <cols>
    <col min="1" max="1" width="44.7265625" style="16" customWidth="1"/>
    <col min="2" max="2" width="36.453125" style="16" customWidth="1"/>
    <col min="3" max="3" width="6.54296875" style="16" customWidth="1"/>
    <col min="4" max="4" width="9.7265625" style="16" customWidth="1"/>
    <col min="5" max="5" width="54.7265625" style="16" customWidth="1"/>
    <col min="6" max="17" width="7.7265625" style="16" bestFit="1" customWidth="1"/>
    <col min="18" max="18" width="10.54296875" style="16" bestFit="1" customWidth="1"/>
    <col min="19" max="16384" width="9.26953125" style="16"/>
  </cols>
  <sheetData>
    <row r="1" spans="1:18" ht="14.5" x14ac:dyDescent="0.35">
      <c r="A1" s="35"/>
      <c r="B1" s="35"/>
      <c r="C1" s="35"/>
      <c r="D1" s="38" t="s">
        <v>9</v>
      </c>
      <c r="E1" s="73" t="s">
        <v>8</v>
      </c>
      <c r="F1" s="74"/>
      <c r="G1" s="74"/>
      <c r="H1" s="74"/>
      <c r="I1" s="74"/>
      <c r="J1" s="74"/>
      <c r="K1" s="74"/>
      <c r="L1" s="74"/>
      <c r="M1" s="74"/>
      <c r="N1" s="74"/>
      <c r="O1" s="74"/>
      <c r="P1" s="74"/>
      <c r="Q1" s="74"/>
      <c r="R1" s="75"/>
    </row>
    <row r="2" spans="1:18" ht="14.5" x14ac:dyDescent="0.35">
      <c r="A2" s="35"/>
      <c r="B2" s="35"/>
      <c r="C2" s="35"/>
      <c r="D2" s="38" t="s">
        <v>1362</v>
      </c>
      <c r="E2" s="73" t="s">
        <v>18</v>
      </c>
      <c r="F2" s="74"/>
      <c r="G2" s="74"/>
      <c r="H2" s="74"/>
      <c r="I2" s="74"/>
      <c r="J2" s="74"/>
      <c r="K2" s="74"/>
      <c r="L2" s="74"/>
      <c r="M2" s="74"/>
      <c r="N2" s="74"/>
      <c r="O2" s="74"/>
      <c r="P2" s="74"/>
      <c r="Q2" s="74"/>
      <c r="R2" s="75"/>
    </row>
    <row r="3" spans="1:18" ht="14.5" x14ac:dyDescent="0.35">
      <c r="A3" s="35"/>
      <c r="B3" s="35"/>
      <c r="C3" s="35"/>
      <c r="D3" s="38" t="s">
        <v>1349</v>
      </c>
      <c r="E3" s="73" t="s">
        <v>1349</v>
      </c>
      <c r="F3" s="74"/>
      <c r="G3" s="74"/>
      <c r="H3" s="74"/>
      <c r="I3" s="74"/>
      <c r="J3" s="74"/>
      <c r="K3" s="74"/>
      <c r="L3" s="74"/>
      <c r="M3" s="74"/>
      <c r="N3" s="74"/>
      <c r="O3" s="74"/>
      <c r="P3" s="74"/>
      <c r="Q3" s="74"/>
      <c r="R3" s="75"/>
    </row>
    <row r="4" spans="1:18" ht="29" x14ac:dyDescent="0.35">
      <c r="A4" s="35"/>
      <c r="B4" s="35"/>
      <c r="C4" s="35"/>
      <c r="D4" s="38" t="s">
        <v>1363</v>
      </c>
      <c r="E4" s="38" t="s">
        <v>1348</v>
      </c>
      <c r="F4" s="39" t="s">
        <v>1370</v>
      </c>
      <c r="G4" s="39" t="s">
        <v>1371</v>
      </c>
      <c r="H4" s="39" t="s">
        <v>1372</v>
      </c>
      <c r="I4" s="39" t="s">
        <v>1373</v>
      </c>
      <c r="J4" s="39" t="s">
        <v>1374</v>
      </c>
      <c r="K4" s="39" t="s">
        <v>1375</v>
      </c>
      <c r="L4" s="39" t="s">
        <v>1376</v>
      </c>
      <c r="M4" s="39" t="s">
        <v>1377</v>
      </c>
      <c r="N4" s="39" t="s">
        <v>1378</v>
      </c>
      <c r="O4" s="39" t="s">
        <v>1379</v>
      </c>
      <c r="P4" s="39" t="s">
        <v>1380</v>
      </c>
      <c r="Q4" s="39" t="s">
        <v>1381</v>
      </c>
      <c r="R4" s="38" t="s">
        <v>1364</v>
      </c>
    </row>
    <row r="5" spans="1:18" ht="14.5" x14ac:dyDescent="0.35">
      <c r="A5" s="40" t="s">
        <v>1365</v>
      </c>
      <c r="B5" s="40" t="s">
        <v>1366</v>
      </c>
      <c r="C5" s="40" t="s">
        <v>1366</v>
      </c>
      <c r="D5" s="36"/>
      <c r="E5" s="36"/>
      <c r="F5" s="36"/>
      <c r="G5" s="36"/>
      <c r="H5" s="36"/>
      <c r="I5" s="36"/>
      <c r="J5" s="36"/>
      <c r="K5" s="36"/>
      <c r="L5" s="36"/>
      <c r="M5" s="36"/>
      <c r="N5" s="36"/>
      <c r="O5" s="36"/>
      <c r="P5" s="36"/>
      <c r="Q5" s="36"/>
      <c r="R5" s="33"/>
    </row>
    <row r="6" spans="1:18" ht="14.5" x14ac:dyDescent="0.35">
      <c r="A6" s="40" t="s">
        <v>1406</v>
      </c>
      <c r="B6" s="40" t="s">
        <v>1324</v>
      </c>
      <c r="C6" s="40" t="s">
        <v>1353</v>
      </c>
      <c r="D6" s="37"/>
      <c r="E6" s="30" t="s">
        <v>1351</v>
      </c>
      <c r="F6" s="31">
        <v>9746.5</v>
      </c>
      <c r="G6" s="31">
        <v>9746.5</v>
      </c>
      <c r="H6" s="31">
        <v>9746.5</v>
      </c>
      <c r="I6" s="31">
        <v>9746.5</v>
      </c>
      <c r="J6" s="31">
        <v>9746.5</v>
      </c>
      <c r="K6" s="31">
        <v>9746.5</v>
      </c>
      <c r="L6" s="31">
        <v>9746.5</v>
      </c>
      <c r="M6" s="31">
        <v>9746.5</v>
      </c>
      <c r="N6" s="31">
        <v>9746.5</v>
      </c>
      <c r="O6" s="31">
        <v>9746.5</v>
      </c>
      <c r="P6" s="31">
        <v>9746.5</v>
      </c>
      <c r="Q6" s="31">
        <v>9746.5</v>
      </c>
      <c r="R6" s="31">
        <v>116958</v>
      </c>
    </row>
    <row r="7" spans="1:18" ht="14.5" x14ac:dyDescent="0.35">
      <c r="A7" s="40" t="s">
        <v>1407</v>
      </c>
      <c r="B7" s="40" t="s">
        <v>1324</v>
      </c>
      <c r="C7" s="40" t="s">
        <v>1353</v>
      </c>
      <c r="D7" s="37"/>
      <c r="E7" s="30" t="s">
        <v>1351</v>
      </c>
      <c r="F7" s="31">
        <v>8892</v>
      </c>
      <c r="G7" s="31">
        <v>8892</v>
      </c>
      <c r="H7" s="31">
        <v>8892</v>
      </c>
      <c r="I7" s="31">
        <v>8892</v>
      </c>
      <c r="J7" s="31">
        <v>8892</v>
      </c>
      <c r="K7" s="31">
        <v>8892</v>
      </c>
      <c r="L7" s="31">
        <v>8892</v>
      </c>
      <c r="M7" s="31">
        <v>8892</v>
      </c>
      <c r="N7" s="31">
        <v>8892</v>
      </c>
      <c r="O7" s="31">
        <v>8892</v>
      </c>
      <c r="P7" s="31">
        <v>8892</v>
      </c>
      <c r="Q7" s="31">
        <v>8892</v>
      </c>
      <c r="R7" s="31">
        <v>106704</v>
      </c>
    </row>
    <row r="8" spans="1:18" ht="14.5" x14ac:dyDescent="0.35">
      <c r="A8" s="40" t="s">
        <v>1367</v>
      </c>
      <c r="B8" s="40" t="s">
        <v>1366</v>
      </c>
      <c r="C8" s="40" t="s">
        <v>1366</v>
      </c>
      <c r="D8" s="36"/>
      <c r="E8" s="36"/>
      <c r="F8" s="36"/>
      <c r="G8" s="36"/>
      <c r="H8" s="36"/>
      <c r="I8" s="36"/>
      <c r="J8" s="36"/>
      <c r="K8" s="36"/>
      <c r="L8" s="36"/>
      <c r="M8" s="36"/>
      <c r="N8" s="36"/>
      <c r="O8" s="36"/>
      <c r="P8" s="36"/>
      <c r="Q8" s="36"/>
      <c r="R8" s="33"/>
    </row>
    <row r="9" spans="1:18" ht="14.5" x14ac:dyDescent="0.35">
      <c r="A9" s="70" t="s">
        <v>1382</v>
      </c>
      <c r="B9" s="70" t="s">
        <v>1324</v>
      </c>
      <c r="C9" s="40" t="s">
        <v>1353</v>
      </c>
      <c r="D9" s="37"/>
      <c r="E9" s="30" t="s">
        <v>1351</v>
      </c>
      <c r="F9" s="31">
        <v>6928.083333333333</v>
      </c>
      <c r="G9" s="31">
        <v>6928.083333333333</v>
      </c>
      <c r="H9" s="31">
        <v>6928.083333333333</v>
      </c>
      <c r="I9" s="31">
        <v>6928.083333333333</v>
      </c>
      <c r="J9" s="31">
        <v>6928.083333333333</v>
      </c>
      <c r="K9" s="31">
        <v>6928.083333333333</v>
      </c>
      <c r="L9" s="31">
        <v>6928.083333333333</v>
      </c>
      <c r="M9" s="31">
        <v>6928.083333333333</v>
      </c>
      <c r="N9" s="31">
        <v>6928.083333333333</v>
      </c>
      <c r="O9" s="31">
        <v>6928.083333333333</v>
      </c>
      <c r="P9" s="31">
        <v>6928.083333333333</v>
      </c>
      <c r="Q9" s="31">
        <v>6928.083333333333</v>
      </c>
      <c r="R9" s="31">
        <v>83137</v>
      </c>
    </row>
    <row r="10" spans="1:18" ht="14.5" x14ac:dyDescent="0.35">
      <c r="A10" s="72"/>
      <c r="B10" s="72"/>
      <c r="C10" s="40" t="s">
        <v>1408</v>
      </c>
      <c r="D10" s="37"/>
      <c r="E10" s="30" t="s">
        <v>1415</v>
      </c>
      <c r="F10" s="31">
        <v>346.75</v>
      </c>
      <c r="G10" s="31">
        <v>346.75</v>
      </c>
      <c r="H10" s="31">
        <v>346.75</v>
      </c>
      <c r="I10" s="31">
        <v>346.75</v>
      </c>
      <c r="J10" s="31">
        <v>346.75</v>
      </c>
      <c r="K10" s="31">
        <v>346.75</v>
      </c>
      <c r="L10" s="31">
        <v>346.75</v>
      </c>
      <c r="M10" s="31">
        <v>346.75</v>
      </c>
      <c r="N10" s="31">
        <v>346.75</v>
      </c>
      <c r="O10" s="31">
        <v>346.75</v>
      </c>
      <c r="P10" s="31">
        <v>346.75</v>
      </c>
      <c r="Q10" s="31">
        <v>346.75</v>
      </c>
      <c r="R10" s="31">
        <v>4161</v>
      </c>
    </row>
    <row r="11" spans="1:18" ht="14.5" x14ac:dyDescent="0.35">
      <c r="A11" s="71"/>
      <c r="B11" s="71"/>
      <c r="C11" s="40" t="s">
        <v>1409</v>
      </c>
      <c r="D11" s="37"/>
      <c r="E11" s="30" t="s">
        <v>1351</v>
      </c>
      <c r="F11" s="31">
        <v>9746.5</v>
      </c>
      <c r="G11" s="31">
        <v>9746.5</v>
      </c>
      <c r="H11" s="31">
        <v>9746.5</v>
      </c>
      <c r="I11" s="31">
        <v>9746.5</v>
      </c>
      <c r="J11" s="31">
        <v>9746.5</v>
      </c>
      <c r="K11" s="31">
        <v>9746.5</v>
      </c>
      <c r="L11" s="31">
        <v>9746.5</v>
      </c>
      <c r="M11" s="31">
        <v>9746.5</v>
      </c>
      <c r="N11" s="31">
        <v>9746.5</v>
      </c>
      <c r="O11" s="31">
        <v>9746.5</v>
      </c>
      <c r="P11" s="31">
        <v>9746.5</v>
      </c>
      <c r="Q11" s="31">
        <v>9746.5</v>
      </c>
      <c r="R11" s="31">
        <v>116958</v>
      </c>
    </row>
    <row r="12" spans="1:18" ht="14.5" x14ac:dyDescent="0.35">
      <c r="A12" s="40" t="s">
        <v>1384</v>
      </c>
      <c r="B12" s="40" t="s">
        <v>1324</v>
      </c>
      <c r="C12" s="40" t="s">
        <v>1353</v>
      </c>
      <c r="D12" s="37"/>
      <c r="E12" s="30" t="s">
        <v>1351</v>
      </c>
      <c r="F12" s="31">
        <v>148.5</v>
      </c>
      <c r="G12" s="31">
        <v>148.5</v>
      </c>
      <c r="H12" s="31">
        <v>148.5</v>
      </c>
      <c r="I12" s="31">
        <v>148.5</v>
      </c>
      <c r="J12" s="31">
        <v>148.5</v>
      </c>
      <c r="K12" s="31">
        <v>148.5</v>
      </c>
      <c r="L12" s="31">
        <v>148.5</v>
      </c>
      <c r="M12" s="31">
        <v>148.5</v>
      </c>
      <c r="N12" s="31">
        <v>148.5</v>
      </c>
      <c r="O12" s="31">
        <v>148.5</v>
      </c>
      <c r="P12" s="31">
        <v>148.5</v>
      </c>
      <c r="Q12" s="31">
        <v>148.5</v>
      </c>
      <c r="R12" s="31">
        <v>1782</v>
      </c>
    </row>
    <row r="13" spans="1:18" ht="14.5" x14ac:dyDescent="0.35">
      <c r="A13" s="40" t="s">
        <v>1386</v>
      </c>
      <c r="B13" s="40" t="s">
        <v>1324</v>
      </c>
      <c r="C13" s="40" t="s">
        <v>1353</v>
      </c>
      <c r="D13" s="37"/>
      <c r="E13" s="30" t="s">
        <v>1351</v>
      </c>
      <c r="F13" s="31">
        <v>-122.3333333333333</v>
      </c>
      <c r="G13" s="31">
        <v>-122.3333333333333</v>
      </c>
      <c r="H13" s="31">
        <v>-122.3333333333333</v>
      </c>
      <c r="I13" s="31">
        <v>-122.3333333333333</v>
      </c>
      <c r="J13" s="31">
        <v>-122.3333333333333</v>
      </c>
      <c r="K13" s="31">
        <v>-122.3333333333333</v>
      </c>
      <c r="L13" s="31">
        <v>-122.3333333333333</v>
      </c>
      <c r="M13" s="31">
        <v>-122.3333333333333</v>
      </c>
      <c r="N13" s="31">
        <v>-122.3333333333333</v>
      </c>
      <c r="O13" s="31">
        <v>-122.3333333333333</v>
      </c>
      <c r="P13" s="31">
        <v>-122.3333333333333</v>
      </c>
      <c r="Q13" s="31">
        <v>-122.3333333333333</v>
      </c>
      <c r="R13" s="31">
        <v>-1467.9999999999993</v>
      </c>
    </row>
    <row r="14" spans="1:18" ht="14.5" x14ac:dyDescent="0.35">
      <c r="A14" s="40" t="s">
        <v>1388</v>
      </c>
      <c r="B14" s="40" t="s">
        <v>1324</v>
      </c>
      <c r="C14" s="40" t="s">
        <v>1353</v>
      </c>
      <c r="D14" s="37"/>
      <c r="E14" s="30" t="s">
        <v>1351</v>
      </c>
      <c r="F14" s="31">
        <v>-4166.666666666667</v>
      </c>
      <c r="G14" s="31">
        <v>-4166.666666666667</v>
      </c>
      <c r="H14" s="31">
        <v>-4166.666666666667</v>
      </c>
      <c r="I14" s="31">
        <v>-4166.666666666667</v>
      </c>
      <c r="J14" s="31">
        <v>-4166.666666666667</v>
      </c>
      <c r="K14" s="31">
        <v>-4166.666666666667</v>
      </c>
      <c r="L14" s="31">
        <v>-4166.666666666667</v>
      </c>
      <c r="M14" s="31">
        <v>-4166.666666666667</v>
      </c>
      <c r="N14" s="31">
        <v>-4166.666666666667</v>
      </c>
      <c r="O14" s="31">
        <v>-4166.666666666667</v>
      </c>
      <c r="P14" s="31">
        <v>-4166.666666666667</v>
      </c>
      <c r="Q14" s="31">
        <v>-4166.666666666667</v>
      </c>
      <c r="R14" s="31">
        <v>-49999.999999999993</v>
      </c>
    </row>
    <row r="15" spans="1:18" ht="14.5" x14ac:dyDescent="0.35">
      <c r="A15" s="40" t="s">
        <v>1389</v>
      </c>
      <c r="B15" s="40" t="s">
        <v>1324</v>
      </c>
      <c r="C15" s="40" t="s">
        <v>1353</v>
      </c>
      <c r="D15" s="37"/>
      <c r="E15" s="30" t="s">
        <v>1351</v>
      </c>
      <c r="F15" s="31">
        <v>1682.666666666667</v>
      </c>
      <c r="G15" s="31">
        <v>1682.666666666667</v>
      </c>
      <c r="H15" s="31">
        <v>1682.666666666667</v>
      </c>
      <c r="I15" s="31">
        <v>1682.666666666667</v>
      </c>
      <c r="J15" s="31">
        <v>1682.666666666667</v>
      </c>
      <c r="K15" s="31">
        <v>1682.666666666667</v>
      </c>
      <c r="L15" s="31">
        <v>1682.666666666667</v>
      </c>
      <c r="M15" s="31">
        <v>1682.666666666667</v>
      </c>
      <c r="N15" s="31">
        <v>1682.666666666667</v>
      </c>
      <c r="O15" s="31">
        <v>1682.666666666667</v>
      </c>
      <c r="P15" s="31">
        <v>1682.666666666667</v>
      </c>
      <c r="Q15" s="31">
        <v>1682.666666666667</v>
      </c>
      <c r="R15" s="31">
        <v>20192.000000000011</v>
      </c>
    </row>
    <row r="16" spans="1:18" ht="14.5" x14ac:dyDescent="0.35">
      <c r="A16" s="40" t="s">
        <v>1416</v>
      </c>
      <c r="B16" s="40" t="s">
        <v>1324</v>
      </c>
      <c r="C16" s="40" t="s">
        <v>1353</v>
      </c>
      <c r="D16" s="37"/>
      <c r="E16" s="30" t="s">
        <v>1351</v>
      </c>
      <c r="F16" s="31">
        <v>28.333333333333329</v>
      </c>
      <c r="G16" s="31">
        <v>28.333333333333329</v>
      </c>
      <c r="H16" s="31">
        <v>28.333333333333329</v>
      </c>
      <c r="I16" s="31">
        <v>28.333333333333329</v>
      </c>
      <c r="J16" s="31">
        <v>28.333333333333329</v>
      </c>
      <c r="K16" s="31">
        <v>28.333333333333329</v>
      </c>
      <c r="L16" s="31">
        <v>28.333333333333329</v>
      </c>
      <c r="M16" s="31">
        <v>28.333333333333329</v>
      </c>
      <c r="N16" s="31">
        <v>28.333333333333329</v>
      </c>
      <c r="O16" s="31">
        <v>28.333333333333329</v>
      </c>
      <c r="P16" s="31">
        <v>28.333333333333329</v>
      </c>
      <c r="Q16" s="31">
        <v>28.333333333333329</v>
      </c>
      <c r="R16" s="31">
        <v>339.99999999999983</v>
      </c>
    </row>
    <row r="17" spans="1:18" ht="14.5" x14ac:dyDescent="0.35">
      <c r="A17" s="40" t="s">
        <v>1391</v>
      </c>
      <c r="B17" s="40" t="s">
        <v>1324</v>
      </c>
      <c r="C17" s="40" t="s">
        <v>1353</v>
      </c>
      <c r="D17" s="37"/>
      <c r="E17" s="30" t="s">
        <v>1351</v>
      </c>
      <c r="F17" s="31">
        <v>6015.166666666667</v>
      </c>
      <c r="G17" s="31">
        <v>6015.166666666667</v>
      </c>
      <c r="H17" s="31">
        <v>6015.166666666667</v>
      </c>
      <c r="I17" s="31">
        <v>6015.166666666667</v>
      </c>
      <c r="J17" s="31">
        <v>6015.166666666667</v>
      </c>
      <c r="K17" s="31">
        <v>6015.166666666667</v>
      </c>
      <c r="L17" s="31">
        <v>6015.166666666667</v>
      </c>
      <c r="M17" s="31">
        <v>6015.166666666667</v>
      </c>
      <c r="N17" s="31">
        <v>6015.166666666667</v>
      </c>
      <c r="O17" s="31">
        <v>6015.166666666667</v>
      </c>
      <c r="P17" s="31">
        <v>6015.166666666667</v>
      </c>
      <c r="Q17" s="31">
        <v>6015.166666666667</v>
      </c>
      <c r="R17" s="31">
        <v>72182</v>
      </c>
    </row>
    <row r="18" spans="1:18" ht="14.5" x14ac:dyDescent="0.35">
      <c r="A18" s="40" t="s">
        <v>1368</v>
      </c>
      <c r="B18" s="40" t="s">
        <v>1366</v>
      </c>
      <c r="C18" s="40" t="s">
        <v>1366</v>
      </c>
      <c r="D18" s="36"/>
      <c r="E18" s="36"/>
      <c r="F18" s="36"/>
      <c r="G18" s="36"/>
      <c r="H18" s="36"/>
      <c r="I18" s="36"/>
      <c r="J18" s="36"/>
      <c r="K18" s="36"/>
      <c r="L18" s="36"/>
      <c r="M18" s="36"/>
      <c r="N18" s="36"/>
      <c r="O18" s="36"/>
      <c r="P18" s="36"/>
      <c r="Q18" s="36"/>
      <c r="R18" s="33"/>
    </row>
    <row r="19" spans="1:18" ht="14.5" x14ac:dyDescent="0.35">
      <c r="A19" s="40" t="s">
        <v>1392</v>
      </c>
      <c r="B19" s="40" t="s">
        <v>1324</v>
      </c>
      <c r="C19" s="40" t="s">
        <v>1353</v>
      </c>
      <c r="D19" s="37"/>
      <c r="E19" s="30" t="s">
        <v>1351</v>
      </c>
      <c r="F19" s="31">
        <v>22500</v>
      </c>
      <c r="G19" s="31">
        <v>22500</v>
      </c>
      <c r="H19" s="31">
        <v>22500</v>
      </c>
      <c r="I19" s="31">
        <v>22500</v>
      </c>
      <c r="J19" s="31">
        <v>22500</v>
      </c>
      <c r="K19" s="31">
        <v>22500</v>
      </c>
      <c r="L19" s="31">
        <v>22500</v>
      </c>
      <c r="M19" s="31">
        <v>22500</v>
      </c>
      <c r="N19" s="31">
        <v>22500</v>
      </c>
      <c r="O19" s="31">
        <v>22500</v>
      </c>
      <c r="P19" s="31">
        <v>22500</v>
      </c>
      <c r="Q19" s="31">
        <v>22500</v>
      </c>
      <c r="R19" s="31">
        <v>270000</v>
      </c>
    </row>
    <row r="20" spans="1:18" ht="14.5" x14ac:dyDescent="0.35">
      <c r="A20" s="40" t="s">
        <v>1398</v>
      </c>
      <c r="B20" s="40" t="s">
        <v>1324</v>
      </c>
      <c r="C20" s="40" t="s">
        <v>1353</v>
      </c>
      <c r="D20" s="37"/>
      <c r="E20" s="30" t="s">
        <v>1351</v>
      </c>
      <c r="F20" s="31">
        <v>1117.083333333333</v>
      </c>
      <c r="G20" s="31">
        <v>1117.083333333333</v>
      </c>
      <c r="H20" s="31">
        <v>1117.083333333333</v>
      </c>
      <c r="I20" s="31">
        <v>1117.083333333333</v>
      </c>
      <c r="J20" s="31">
        <v>1117.083333333333</v>
      </c>
      <c r="K20" s="31">
        <v>1117.083333333333</v>
      </c>
      <c r="L20" s="31">
        <v>1117.083333333333</v>
      </c>
      <c r="M20" s="31">
        <v>1117.083333333333</v>
      </c>
      <c r="N20" s="31">
        <v>1117.083333333333</v>
      </c>
      <c r="O20" s="31">
        <v>1117.083333333333</v>
      </c>
      <c r="P20" s="31">
        <v>1117.083333333333</v>
      </c>
      <c r="Q20" s="31">
        <v>1117.083333333333</v>
      </c>
      <c r="R20" s="31">
        <v>13404.999999999993</v>
      </c>
    </row>
    <row r="21" spans="1:18" ht="14.5" x14ac:dyDescent="0.35">
      <c r="A21" s="40" t="s">
        <v>1399</v>
      </c>
      <c r="B21" s="40" t="s">
        <v>1316</v>
      </c>
      <c r="C21" s="40" t="s">
        <v>1353</v>
      </c>
      <c r="D21" s="37"/>
      <c r="E21" s="30" t="s">
        <v>1351</v>
      </c>
      <c r="F21" s="31">
        <v>7551.583333333333</v>
      </c>
      <c r="G21" s="31">
        <v>7551.583333333333</v>
      </c>
      <c r="H21" s="31">
        <v>7551.583333333333</v>
      </c>
      <c r="I21" s="31">
        <v>7551.583333333333</v>
      </c>
      <c r="J21" s="31">
        <v>7551.583333333333</v>
      </c>
      <c r="K21" s="31">
        <v>7551.583333333333</v>
      </c>
      <c r="L21" s="31">
        <v>7551.583333333333</v>
      </c>
      <c r="M21" s="31">
        <v>7551.583333333333</v>
      </c>
      <c r="N21" s="31">
        <v>7551.583333333333</v>
      </c>
      <c r="O21" s="31">
        <v>7551.583333333333</v>
      </c>
      <c r="P21" s="31">
        <v>7551.583333333333</v>
      </c>
      <c r="Q21" s="31">
        <v>7551.583333333333</v>
      </c>
      <c r="R21" s="31">
        <v>90618.999999999985</v>
      </c>
    </row>
    <row r="22" spans="1:18" ht="14.5" x14ac:dyDescent="0.35">
      <c r="A22" s="40" t="s">
        <v>1400</v>
      </c>
      <c r="B22" s="40" t="s">
        <v>1324</v>
      </c>
      <c r="C22" s="40" t="s">
        <v>1353</v>
      </c>
      <c r="D22" s="37"/>
      <c r="E22" s="30" t="s">
        <v>1351</v>
      </c>
      <c r="F22" s="31">
        <v>18657</v>
      </c>
      <c r="G22" s="31">
        <v>18657</v>
      </c>
      <c r="H22" s="31">
        <v>18657</v>
      </c>
      <c r="I22" s="31">
        <v>18657</v>
      </c>
      <c r="J22" s="31">
        <v>18657</v>
      </c>
      <c r="K22" s="31">
        <v>18657</v>
      </c>
      <c r="L22" s="31">
        <v>18657</v>
      </c>
      <c r="M22" s="31">
        <v>18657</v>
      </c>
      <c r="N22" s="31">
        <v>18657</v>
      </c>
      <c r="O22" s="31">
        <v>18657</v>
      </c>
      <c r="P22" s="31">
        <v>18657</v>
      </c>
      <c r="Q22" s="31">
        <v>18657</v>
      </c>
      <c r="R22" s="31">
        <v>223884</v>
      </c>
    </row>
    <row r="23" spans="1:18" ht="14.5" x14ac:dyDescent="0.35">
      <c r="A23" s="40" t="s">
        <v>1410</v>
      </c>
      <c r="B23" s="40" t="s">
        <v>1411</v>
      </c>
      <c r="C23" s="40" t="s">
        <v>1353</v>
      </c>
      <c r="D23" s="37"/>
      <c r="E23" s="30" t="s">
        <v>1351</v>
      </c>
      <c r="F23" s="31">
        <v>-221676.41666666669</v>
      </c>
      <c r="G23" s="31">
        <v>-221676.41666666669</v>
      </c>
      <c r="H23" s="31">
        <v>-221676.41666666669</v>
      </c>
      <c r="I23" s="31">
        <v>-221676.41666666669</v>
      </c>
      <c r="J23" s="31">
        <v>-221676.41666666669</v>
      </c>
      <c r="K23" s="31">
        <v>-221676.41666666669</v>
      </c>
      <c r="L23" s="31">
        <v>-221676.41666666669</v>
      </c>
      <c r="M23" s="31">
        <v>-221676.41666666669</v>
      </c>
      <c r="N23" s="31">
        <v>-221676.41666666669</v>
      </c>
      <c r="O23" s="31">
        <v>-221676.41666666669</v>
      </c>
      <c r="P23" s="31">
        <v>-221676.41666666669</v>
      </c>
      <c r="Q23" s="31">
        <v>-221676.41666666669</v>
      </c>
      <c r="R23" s="31">
        <v>-2660117</v>
      </c>
    </row>
    <row r="24" spans="1:18" ht="14.5" x14ac:dyDescent="0.35">
      <c r="A24" s="70" t="s">
        <v>1401</v>
      </c>
      <c r="B24" s="40" t="s">
        <v>1322</v>
      </c>
      <c r="C24" s="40" t="s">
        <v>1353</v>
      </c>
      <c r="D24" s="37"/>
      <c r="E24" s="30" t="s">
        <v>1351</v>
      </c>
      <c r="F24" s="31">
        <v>10500</v>
      </c>
      <c r="G24" s="31">
        <v>10500</v>
      </c>
      <c r="H24" s="31">
        <v>10500</v>
      </c>
      <c r="I24" s="31">
        <v>10500</v>
      </c>
      <c r="J24" s="31">
        <v>10500</v>
      </c>
      <c r="K24" s="31">
        <v>10500</v>
      </c>
      <c r="L24" s="31">
        <v>10500</v>
      </c>
      <c r="M24" s="31">
        <v>10500</v>
      </c>
      <c r="N24" s="31">
        <v>10500</v>
      </c>
      <c r="O24" s="31">
        <v>10500</v>
      </c>
      <c r="P24" s="31">
        <v>10500</v>
      </c>
      <c r="Q24" s="31">
        <v>10500</v>
      </c>
      <c r="R24" s="31">
        <v>126000</v>
      </c>
    </row>
    <row r="25" spans="1:18" ht="14.5" x14ac:dyDescent="0.35">
      <c r="A25" s="71"/>
      <c r="B25" s="40" t="s">
        <v>1321</v>
      </c>
      <c r="C25" s="40" t="s">
        <v>1353</v>
      </c>
      <c r="D25" s="37"/>
      <c r="E25" s="30" t="s">
        <v>1351</v>
      </c>
      <c r="F25" s="31">
        <v>17625</v>
      </c>
      <c r="G25" s="31">
        <v>17625</v>
      </c>
      <c r="H25" s="31">
        <v>17625</v>
      </c>
      <c r="I25" s="31">
        <v>17625</v>
      </c>
      <c r="J25" s="31">
        <v>17625</v>
      </c>
      <c r="K25" s="31">
        <v>17625</v>
      </c>
      <c r="L25" s="31">
        <v>17625</v>
      </c>
      <c r="M25" s="31">
        <v>17625</v>
      </c>
      <c r="N25" s="31">
        <v>17625</v>
      </c>
      <c r="O25" s="31">
        <v>17625</v>
      </c>
      <c r="P25" s="31">
        <v>17625</v>
      </c>
      <c r="Q25" s="31">
        <v>17625</v>
      </c>
      <c r="R25" s="31">
        <v>211500</v>
      </c>
    </row>
    <row r="26" spans="1:18" ht="14.5" x14ac:dyDescent="0.35">
      <c r="A26" s="40" t="s">
        <v>1369</v>
      </c>
      <c r="B26" s="40" t="s">
        <v>1366</v>
      </c>
      <c r="C26" s="40" t="s">
        <v>1366</v>
      </c>
      <c r="D26" s="36"/>
      <c r="E26" s="36"/>
      <c r="F26" s="37">
        <v>-141757.25000000003</v>
      </c>
      <c r="G26" s="37">
        <v>-141757.25000000003</v>
      </c>
      <c r="H26" s="37">
        <v>-141757.25000000003</v>
      </c>
      <c r="I26" s="37">
        <v>-141757.25000000003</v>
      </c>
      <c r="J26" s="37">
        <v>-141757.25000000003</v>
      </c>
      <c r="K26" s="37">
        <v>-141757.25000000003</v>
      </c>
      <c r="L26" s="37">
        <v>-141757.25000000003</v>
      </c>
      <c r="M26" s="37">
        <v>-141757.25000000003</v>
      </c>
      <c r="N26" s="37">
        <v>-141757.25000000003</v>
      </c>
      <c r="O26" s="37">
        <v>-141757.25000000003</v>
      </c>
      <c r="P26" s="37">
        <v>-141757.25000000003</v>
      </c>
      <c r="Q26" s="37">
        <v>-141757.25000000003</v>
      </c>
      <c r="R26" s="31">
        <v>-1701087.0000000002</v>
      </c>
    </row>
  </sheetData>
  <sheetProtection sheet="1" scenarios="1" formatCells="0" formatColumns="0" formatRows="0"/>
  <mergeCells count="6">
    <mergeCell ref="A24:A25"/>
    <mergeCell ref="A9:A11"/>
    <mergeCell ref="B9:B11"/>
    <mergeCell ref="E1:R1"/>
    <mergeCell ref="E2:R2"/>
    <mergeCell ref="E3:R3"/>
  </mergeCells>
  <pageMargins left="0.75" right="0.75" top="1" bottom="1" header="0.5" footer="0.5"/>
  <headerFooter alignWithMargins="0"/>
  <customProperties>
    <customPr name="CellIDs" r:id="rId1"/>
    <customPr name="ConnName" r:id="rId2"/>
    <customPr name="ConnPOV" r:id="rId3"/>
    <customPr name="FormFolder" r:id="rId4"/>
    <customPr name="FormName" r:id="rId5"/>
    <customPr name="FormSize" r:id="rId6"/>
    <customPr name="HyperionXML" r:id="rId7"/>
    <customPr name="NameConnectionMap" r:id="rId8"/>
    <customPr name="POVPosition" r:id="rId9"/>
    <customPr name="SheetHasParityContent" r:id="rId10"/>
    <customPr name="SheetOptions" r:id="rId11"/>
    <customPr name="ShowPOV" r:id="rId1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F3C0817369BD4C94EB82B3528FE87E" ma:contentTypeVersion="16" ma:contentTypeDescription="Create a new document." ma:contentTypeScope="" ma:versionID="2a4439643a30fd58bb2186bffb820791">
  <xsd:schema xmlns:xsd="http://www.w3.org/2001/XMLSchema" xmlns:xs="http://www.w3.org/2001/XMLSchema" xmlns:p="http://schemas.microsoft.com/office/2006/metadata/properties" xmlns:ns2="2acfbed7-d1b4-4403-8fe0-a896e0a3f1b5" xmlns:ns3="1164aa20-92ca-4a21-8204-b0e49551bede" targetNamespace="http://schemas.microsoft.com/office/2006/metadata/properties" ma:root="true" ma:fieldsID="eed9f520640cd16c7e106abf348a1f03" ns2:_="" ns3:_="">
    <xsd:import namespace="2acfbed7-d1b4-4403-8fe0-a896e0a3f1b5"/>
    <xsd:import namespace="1164aa20-92ca-4a21-8204-b0e49551be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fbed7-d1b4-4403-8fe0-a896e0a3f1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bee80c-1694-4361-82b6-5997d1554ef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164aa20-92ca-4a21-8204-b0e49551bed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996cded-5ce5-4929-a412-55fbf661cd29}" ma:internalName="TaxCatchAll" ma:showField="CatchAllData" ma:web="1164aa20-92ca-4a21-8204-b0e49551be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acfbed7-d1b4-4403-8fe0-a896e0a3f1b5">
      <Terms xmlns="http://schemas.microsoft.com/office/infopath/2007/PartnerControls"/>
    </lcf76f155ced4ddcb4097134ff3c332f>
    <TaxCatchAll xmlns="1164aa20-92ca-4a21-8204-b0e49551bede" xsi:nil="true"/>
  </documentManagement>
</p:properties>
</file>

<file path=customXml/itemProps1.xml><?xml version="1.0" encoding="utf-8"?>
<ds:datastoreItem xmlns:ds="http://schemas.openxmlformats.org/officeDocument/2006/customXml" ds:itemID="{BC3B79E8-74ED-40E5-95D9-70C4AFD68E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cfbed7-d1b4-4403-8fe0-a896e0a3f1b5"/>
    <ds:schemaRef ds:uri="1164aa20-92ca-4a21-8204-b0e49551be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3C1DB5-98DD-493A-8243-DF2FE289E0F2}">
  <ds:schemaRefs>
    <ds:schemaRef ds:uri="http://schemas.microsoft.com/sharepoint/v3/contenttype/forms"/>
  </ds:schemaRefs>
</ds:datastoreItem>
</file>

<file path=customXml/itemProps3.xml><?xml version="1.0" encoding="utf-8"?>
<ds:datastoreItem xmlns:ds="http://schemas.openxmlformats.org/officeDocument/2006/customXml" ds:itemID="{B1FA4F98-6764-433A-9A87-92C802993F83}">
  <ds:schemaRefs>
    <ds:schemaRef ds:uri="http://www.w3.org/XML/1998/namespace"/>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dcmitype/"/>
    <ds:schemaRef ds:uri="1164aa20-92ca-4a21-8204-b0e49551bede"/>
    <ds:schemaRef ds:uri="http://purl.org/dc/elements/1.1/"/>
    <ds:schemaRef ds:uri="http://schemas.openxmlformats.org/package/2006/metadata/core-properties"/>
    <ds:schemaRef ds:uri="2acfbed7-d1b4-4403-8fe0-a896e0a3f1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Versions</vt:lpstr>
      <vt:lpstr>Budget Adjustment</vt:lpstr>
      <vt:lpstr>Upload Data Check</vt:lpstr>
      <vt:lpstr>Upload Data</vt:lpstr>
      <vt:lpstr>Dimensions</vt:lpstr>
      <vt:lpstr>Accounts</vt:lpstr>
      <vt:lpstr>Validate On Going</vt:lpstr>
      <vt:lpstr>Validate One Time</vt:lpstr>
      <vt:lpstr>Validate Upload Total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Rachelle Badour</cp:lastModifiedBy>
  <dcterms:created xsi:type="dcterms:W3CDTF">2018-03-12T19:32:29Z</dcterms:created>
  <dcterms:modified xsi:type="dcterms:W3CDTF">2023-05-17T14:41:19Z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0x0101007CF3C0817369BD4C94EB82B3528FE87E</vt:lpwstr>
  </property>
  <property fmtid="{D5CDD505-2E9C-101B-9397-08002B2CF9AE}" pid="5" name="AuthorIds_UIVersion_512">
    <vt:lpwstr>17</vt:lpwstr>
  </property>
  <property fmtid="{D5CDD505-2E9C-101B-9397-08002B2CF9AE}" pid="6" name="AuthorIds_UIVersion_1536">
    <vt:lpwstr>17</vt:lpwstr>
  </property>
  <property fmtid="{D5CDD505-2E9C-101B-9397-08002B2CF9AE}" pid="7" name="MediaServiceImageTags">
    <vt:lpwstr/>
  </property>
</Properties>
</file>