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win365.sharepoint.com/sites/crc/Shared Documents/General/Chair Utilization/"/>
    </mc:Choice>
  </mc:AlternateContent>
  <xr:revisionPtr revIDLastSave="0" documentId="8_{54BE36F2-FD43-45CA-9596-2051D7AA1C4F}" xr6:coauthVersionLast="47" xr6:coauthVersionMax="47" xr10:uidLastSave="{00000000-0000-0000-0000-000000000000}"/>
  <bookViews>
    <workbookView xWindow="19103" yWindow="-98" windowWidth="19395" windowHeight="10395" tabRatio="901"/>
  </bookViews>
  <sheets>
    <sheet name="Windsor_CRM ID" sheetId="110" r:id="rId1"/>
    <sheet name="Budget CRM ID" sheetId="104" r:id="rId2"/>
  </sheets>
  <definedNames>
    <definedName name="_xlnm.Print_Area" localSheetId="1">'Budget CRM ID'!$A$1:$Q$12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10" l="1"/>
  <c r="M7" i="110"/>
  <c r="I6" i="110"/>
  <c r="O8" i="104"/>
  <c r="O7" i="104"/>
  <c r="O6" i="104" s="1"/>
  <c r="K6" i="104"/>
  <c r="M6" i="110" l="1"/>
</calcChain>
</file>

<file path=xl/sharedStrings.xml><?xml version="1.0" encoding="utf-8"?>
<sst xmlns="http://schemas.openxmlformats.org/spreadsheetml/2006/main" count="137" uniqueCount="70">
  <si>
    <t>Utilization</t>
  </si>
  <si>
    <t>Chair allocations as per :</t>
  </si>
  <si>
    <t>Individual Comments</t>
  </si>
  <si>
    <t>Total:</t>
  </si>
  <si>
    <t>Cycle</t>
  </si>
  <si>
    <t>Active
(Yes/No)</t>
  </si>
  <si>
    <t>NSERC</t>
  </si>
  <si>
    <t>Loeb, Stephen</t>
  </si>
  <si>
    <t>MacIsaac, Hugh</t>
  </si>
  <si>
    <t>Love, Oliver</t>
  </si>
  <si>
    <t>Not applicable</t>
  </si>
  <si>
    <t>Fisk, Aaron</t>
  </si>
  <si>
    <t>SSHRC</t>
  </si>
  <si>
    <t>Xu, Shijing</t>
  </si>
  <si>
    <t>SECOND TERM - NO FURTHER RENEWAL POSSIBLE</t>
  </si>
  <si>
    <t>Renewal</t>
  </si>
  <si>
    <t>New</t>
  </si>
  <si>
    <t>yes</t>
  </si>
  <si>
    <t>2014-2</t>
  </si>
  <si>
    <t>Advancement</t>
  </si>
  <si>
    <t>2016-2</t>
  </si>
  <si>
    <t>2017-1</t>
  </si>
  <si>
    <t>LAST UPDATED BY TIPS:</t>
  </si>
  <si>
    <t>DERNIÈRE MISE À JOUR PAR SPIIE:</t>
  </si>
  <si>
    <t>Allocation des chaires selon:</t>
  </si>
  <si>
    <t>TO BE REMOVED BEFORE POSTING /
RETIRER AVANT LA PUBLICATION</t>
  </si>
  <si>
    <t># Active</t>
  </si>
  <si>
    <t>Utilization by
Agency</t>
  </si>
  <si>
    <t>Nomination #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</si>
  <si>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</si>
  <si>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</si>
  <si>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</si>
  <si>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</si>
  <si>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</si>
  <si>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</si>
  <si>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</si>
  <si>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Utilisation par
Agence</t>
  </si>
  <si>
    <t># du 
dossier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</si>
  <si>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</si>
  <si>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</si>
  <si>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</si>
  <si>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</si>
  <si>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</si>
  <si>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</si>
  <si>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</si>
  <si>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</si>
  <si>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UNIVERSITY OF WINDSOR</t>
  </si>
  <si>
    <t>Nom du Candidat</t>
  </si>
  <si>
    <t>CIHR</t>
  </si>
  <si>
    <t>Willett, Jennifer</t>
  </si>
  <si>
    <t>2017-2</t>
  </si>
  <si>
    <t>THIRD TERM - NO FURTHER RENEWAL POSSIBLE</t>
  </si>
  <si>
    <t>2018-2</t>
  </si>
  <si>
    <t>2018 NEW CHAIRS</t>
  </si>
  <si>
    <t>NOUVELLES CHAIRES 2018</t>
  </si>
  <si>
    <t>Febria, Catherine</t>
  </si>
  <si>
    <t>Senn, Charlene</t>
  </si>
  <si>
    <t>2019-1</t>
  </si>
  <si>
    <t>10-1-2019</t>
  </si>
  <si>
    <t>Kar, Narayan NC</t>
  </si>
  <si>
    <t>Under Review</t>
  </si>
  <si>
    <t>2019-2</t>
  </si>
  <si>
    <t>2020-1</t>
  </si>
  <si>
    <t>2020-2</t>
  </si>
  <si>
    <t>Mate, Manoj</t>
  </si>
  <si>
    <t>March 1st, 2021</t>
  </si>
  <si>
    <t>Le 1er mars 2021</t>
  </si>
  <si>
    <t>Le 1 er mars 2021</t>
  </si>
  <si>
    <t>#
Convergence
#</t>
  </si>
  <si>
    <t>Calc2020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</si>
</sst>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mmmm\ yyyy"/>
    <numFmt numFmtId="173" formatCode="[$-1009]d\-mmm\-yy;@"/>
    <numFmt numFmtId="174" formatCode="[$-1009]mmmm\ d\,\ yyyy;@"/>
  </numFmts>
  <fonts count="22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i/>
      <u/>
      <sz val="10"/>
      <name val="Arial Narrow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/>
  </cellStyleXfs>
  <cellXfs count="15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right"/>
      <protection locked="0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center"/>
    </xf>
    <xf numFmtId="173" fontId="7" fillId="0" borderId="0" xfId="0" applyNumberFormat="1" applyFont="1" applyFill="1" applyBorder="1" applyAlignment="1" applyProtection="1">
      <alignment horizontal="center"/>
    </xf>
    <xf numFmtId="173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5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Border="1" applyAlignment="1" applyProtection="1">
      <alignment horizontal="center"/>
      <protection locked="0"/>
    </xf>
    <xf numFmtId="173" fontId="1" fillId="0" borderId="0" xfId="0" applyNumberFormat="1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12" fillId="0" borderId="1" xfId="0" applyNumberFormat="1" applyFont="1" applyFill="1" applyBorder="1" applyAlignment="1" applyProtection="1">
      <alignment horizontal="center" vertical="center"/>
      <protection locked="0"/>
    </xf>
    <xf numFmtId="173" fontId="12" fillId="0" borderId="1" xfId="0" applyNumberFormat="1" applyFont="1" applyFill="1" applyBorder="1" applyAlignment="1" applyProtection="1">
      <alignment horizontal="center" vertical="center"/>
    </xf>
    <xf numFmtId="17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72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wrapText="1"/>
    </xf>
    <xf numFmtId="0" fontId="13" fillId="0" borderId="0" xfId="0" applyFont="1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5" fontId="12" fillId="2" borderId="1" xfId="0" applyNumberFormat="1" applyFont="1" applyFill="1" applyBorder="1" applyAlignment="1" applyProtection="1">
      <alignment horizontal="center" vertical="center"/>
      <protection locked="0"/>
    </xf>
    <xf numFmtId="172" fontId="12" fillId="2" borderId="0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 wrapText="1"/>
    </xf>
    <xf numFmtId="174" fontId="19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wrapText="1"/>
    </xf>
    <xf numFmtId="49" fontId="10" fillId="0" borderId="0" xfId="0" applyNumberFormat="1" applyFont="1" applyFill="1" applyBorder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center" wrapText="1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0" fontId="17" fillId="0" borderId="0" xfId="1" applyNumberForma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/>
    </xf>
    <xf numFmtId="172" fontId="2" fillId="0" borderId="6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173" fontId="11" fillId="0" borderId="7" xfId="0" applyNumberFormat="1" applyFont="1" applyBorder="1" applyAlignment="1" applyProtection="1">
      <alignment horizontal="center" vertical="center" wrapText="1"/>
      <protection locked="0"/>
    </xf>
    <xf numFmtId="173" fontId="11" fillId="0" borderId="7" xfId="0" applyNumberFormat="1" applyFont="1" applyBorder="1" applyAlignment="1" applyProtection="1">
      <alignment horizontal="center" vertical="center"/>
    </xf>
    <xf numFmtId="172" fontId="11" fillId="0" borderId="9" xfId="0" applyNumberFormat="1" applyFont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Border="1" applyAlignment="1" applyProtection="1">
      <alignment horizontal="center" vertical="center"/>
      <protection locked="0"/>
    </xf>
    <xf numFmtId="172" fontId="11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 wrapText="1"/>
    </xf>
    <xf numFmtId="49" fontId="11" fillId="3" borderId="13" xfId="0" applyNumberFormat="1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173" fontId="11" fillId="0" borderId="13" xfId="0" applyNumberFormat="1" applyFont="1" applyBorder="1" applyAlignment="1" applyProtection="1">
      <alignment horizontal="center" vertical="center" wrapText="1"/>
      <protection locked="0"/>
    </xf>
    <xf numFmtId="173" fontId="11" fillId="0" borderId="13" xfId="0" applyNumberFormat="1" applyFont="1" applyBorder="1" applyAlignment="1" applyProtection="1">
      <alignment horizontal="center" vertical="center"/>
    </xf>
    <xf numFmtId="172" fontId="11" fillId="0" borderId="14" xfId="0" applyNumberFormat="1" applyFont="1" applyBorder="1" applyAlignment="1" applyProtection="1">
      <alignment horizontal="center" vertical="center" wrapText="1"/>
      <protection locked="0"/>
    </xf>
    <xf numFmtId="172" fontId="11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vertical="center"/>
      <protection locked="0"/>
    </xf>
    <xf numFmtId="173" fontId="12" fillId="2" borderId="1" xfId="0" applyNumberFormat="1" applyFont="1" applyFill="1" applyBorder="1" applyAlignment="1" applyProtection="1">
      <alignment horizontal="center" vertical="center"/>
    </xf>
    <xf numFmtId="17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2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172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0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wrapText="1"/>
    </xf>
    <xf numFmtId="0" fontId="21" fillId="0" borderId="0" xfId="0" applyFont="1" applyBorder="1"/>
    <xf numFmtId="0" fontId="11" fillId="0" borderId="1" xfId="0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/>
    </xf>
    <xf numFmtId="172" fontId="11" fillId="0" borderId="0" xfId="0" applyNumberFormat="1" applyFont="1" applyBorder="1" applyAlignment="1" applyProtection="1">
      <alignment horizontal="left"/>
      <protection locked="0"/>
    </xf>
    <xf numFmtId="17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20" fillId="0" borderId="1" xfId="0" applyNumberFormat="1" applyFont="1" applyFill="1" applyBorder="1" applyAlignment="1" applyProtection="1">
      <alignment horizontal="center" vertical="center"/>
      <protection locked="0"/>
    </xf>
    <xf numFmtId="173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 applyProtection="1">
      <alignment horizontal="center" vertical="center" wrapText="1"/>
    </xf>
    <xf numFmtId="49" fontId="16" fillId="3" borderId="20" xfId="0" applyNumberFormat="1" applyFont="1" applyFill="1" applyBorder="1" applyAlignment="1" applyProtection="1">
      <alignment horizontal="center" vertical="center"/>
    </xf>
    <xf numFmtId="49" fontId="16" fillId="3" borderId="15" xfId="0" applyNumberFormat="1" applyFont="1" applyFill="1" applyBorder="1" applyAlignment="1" applyProtection="1">
      <alignment horizontal="center" vertical="center"/>
    </xf>
    <xf numFmtId="49" fontId="16" fillId="3" borderId="21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33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27623</xdr:colOff>
      <xdr:row>8</xdr:row>
      <xdr:rowOff>0</xdr:rowOff>
    </xdr:from>
    <xdr:to>
      <xdr:col>15</xdr:col>
      <xdr:colOff>7</xdr:colOff>
      <xdr:row>19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D30919A-30C9-47E6-B896-07601334D21C}"/>
            </a:ext>
          </a:extLst>
        </xdr:cNvPr>
        <xdr:cNvSpPr txBox="1">
          <a:spLocks noChangeArrowheads="1"/>
        </xdr:cNvSpPr>
      </xdr:nvSpPr>
      <xdr:spPr bwMode="auto">
        <a:xfrm>
          <a:off x="14239875" y="1857375"/>
          <a:ext cx="3028950" cy="3571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YEAR 2020 CALCULATION</a:t>
          </a:r>
          <a:endParaRPr lang="fr-FR" sz="9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Gain 1 chair: </a:t>
          </a:r>
          <a:r>
            <a:rPr lang="fr-FR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1 NSERC Tier 1</a:t>
          </a:r>
          <a:endParaRPr lang="fr-FR" sz="9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27623</xdr:colOff>
      <xdr:row>8</xdr:row>
      <xdr:rowOff>0</xdr:rowOff>
    </xdr:from>
    <xdr:to>
      <xdr:col>17</xdr:col>
      <xdr:colOff>7</xdr:colOff>
      <xdr:row>10</xdr:row>
      <xdr:rowOff>171227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749C3509-C6C1-4F40-8C8E-7F886C8751B7}"/>
            </a:ext>
          </a:extLst>
        </xdr:cNvPr>
        <xdr:cNvSpPr txBox="1">
          <a:spLocks noChangeArrowheads="1"/>
        </xdr:cNvSpPr>
      </xdr:nvSpPr>
      <xdr:spPr bwMode="auto">
        <a:xfrm>
          <a:off x="14239875" y="1857375"/>
          <a:ext cx="3028950" cy="800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9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2018 NEW CHAIRS</a:t>
          </a:r>
          <a:endParaRPr lang="fr-FR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Gain of 2 chairs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NSERC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SSHRC T-2</a:t>
          </a:r>
          <a:endParaRPr lang="fr-FR" sz="9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9"/>
  <sheetViews>
    <sheetView tabSelected="1" workbookViewId="0">
      <selection activeCell="F5" sqref="F5"/>
    </sheetView>
  </sheetViews>
  <sheetFormatPr defaultColWidth="9.109375" defaultRowHeight="13.8" x14ac:dyDescent="0.3"/>
  <cols>
    <col min="1" max="1" width="9.6640625" style="36" bestFit="1" customWidth="1"/>
    <col min="2" max="2" width="10.5546875" style="3" customWidth="1"/>
    <col min="3" max="3" width="20.6640625" style="1" customWidth="1"/>
    <col min="4" max="4" width="9.33203125" style="44" customWidth="1"/>
    <col min="5" max="5" width="5.6640625" style="15" customWidth="1"/>
    <col min="6" max="7" width="10.5546875" style="22" customWidth="1"/>
    <col min="8" max="8" width="7.6640625" style="14" customWidth="1"/>
    <col min="9" max="9" width="7.109375" style="2" customWidth="1"/>
    <col min="10" max="10" width="15.88671875" style="11" customWidth="1"/>
    <col min="11" max="11" width="1.6640625" style="11" customWidth="1"/>
    <col min="12" max="12" width="6.6640625" style="11" customWidth="1"/>
    <col min="13" max="13" width="7.88671875" style="47" customWidth="1"/>
    <col min="14" max="14" width="40.6640625" style="4" customWidth="1"/>
    <col min="15" max="15" width="45.6640625" style="4" customWidth="1"/>
    <col min="16" max="16384" width="9.109375" style="17"/>
  </cols>
  <sheetData>
    <row r="1" spans="1:254" ht="15.6" x14ac:dyDescent="0.3">
      <c r="A1" s="33">
        <v>33</v>
      </c>
      <c r="B1" s="5" t="s">
        <v>46</v>
      </c>
      <c r="C1" s="58"/>
      <c r="D1" s="59"/>
      <c r="F1" s="20"/>
      <c r="G1" s="20"/>
      <c r="H1" s="12"/>
      <c r="I1" s="6"/>
      <c r="J1" s="10"/>
      <c r="K1" s="10"/>
      <c r="L1" s="10"/>
      <c r="M1" s="45"/>
      <c r="N1" s="60" t="s">
        <v>22</v>
      </c>
      <c r="O1" s="61" t="s">
        <v>65</v>
      </c>
    </row>
    <row r="2" spans="1:254" x14ac:dyDescent="0.3">
      <c r="A2" s="34"/>
      <c r="C2" s="62"/>
      <c r="D2" s="63"/>
      <c r="F2" s="21"/>
      <c r="G2" s="21"/>
      <c r="H2" s="13"/>
      <c r="I2" s="7"/>
      <c r="J2" s="16"/>
      <c r="K2" s="16"/>
      <c r="L2" s="16"/>
      <c r="M2" s="46"/>
      <c r="N2" s="60" t="s">
        <v>23</v>
      </c>
      <c r="O2" s="64" t="s">
        <v>66</v>
      </c>
    </row>
    <row r="3" spans="1:254" x14ac:dyDescent="0.3">
      <c r="A3" s="35"/>
      <c r="C3" s="66"/>
      <c r="D3" s="59"/>
      <c r="O3" s="8"/>
    </row>
    <row r="4" spans="1:254" s="74" customFormat="1" ht="10.8" thickBot="1" x14ac:dyDescent="0.25">
      <c r="A4" s="67"/>
      <c r="B4" s="68"/>
      <c r="C4" s="69"/>
      <c r="D4" s="70"/>
      <c r="E4" s="70"/>
      <c r="F4" s="70"/>
      <c r="G4" s="70"/>
      <c r="H4" s="68"/>
      <c r="I4" s="68"/>
      <c r="J4" s="70"/>
      <c r="K4" s="70"/>
      <c r="L4" s="70"/>
      <c r="M4" s="71"/>
      <c r="N4" s="72"/>
      <c r="O4" s="73"/>
    </row>
    <row r="5" spans="1:254" ht="18" customHeight="1" thickBot="1" x14ac:dyDescent="0.35">
      <c r="A5" s="35"/>
      <c r="C5" s="66"/>
      <c r="D5" s="59"/>
      <c r="I5" s="75" t="s">
        <v>26</v>
      </c>
      <c r="M5" s="48" t="s">
        <v>0</v>
      </c>
      <c r="O5" s="17"/>
    </row>
    <row r="6" spans="1:254" ht="18" customHeight="1" thickBot="1" x14ac:dyDescent="0.35">
      <c r="A6" s="35"/>
      <c r="C6" s="66"/>
      <c r="D6" s="59"/>
      <c r="I6" s="77">
        <f>COUNTIF(I9:I19,"yes")</f>
        <v>9</v>
      </c>
      <c r="L6" s="78" t="s">
        <v>3</v>
      </c>
      <c r="M6" s="79">
        <f>SUM(M7:M8)</f>
        <v>11</v>
      </c>
      <c r="O6" s="17"/>
    </row>
    <row r="7" spans="1:254" s="94" customFormat="1" ht="26.4" x14ac:dyDescent="0.25">
      <c r="A7" s="145" t="s">
        <v>68</v>
      </c>
      <c r="B7" s="80" t="s">
        <v>27</v>
      </c>
      <c r="C7" s="83" t="s">
        <v>29</v>
      </c>
      <c r="D7" s="84" t="s">
        <v>30</v>
      </c>
      <c r="E7" s="85" t="s">
        <v>4</v>
      </c>
      <c r="F7" s="86" t="s">
        <v>31</v>
      </c>
      <c r="G7" s="86" t="s">
        <v>32</v>
      </c>
      <c r="H7" s="87" t="s">
        <v>33</v>
      </c>
      <c r="I7" s="80" t="s">
        <v>5</v>
      </c>
      <c r="J7" s="88" t="s">
        <v>34</v>
      </c>
      <c r="K7" s="89"/>
      <c r="L7" s="90" t="s">
        <v>35</v>
      </c>
      <c r="M7" s="91">
        <f>COUNTIF(M9:M19,"1")</f>
        <v>6</v>
      </c>
      <c r="N7" s="92" t="s">
        <v>2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</row>
    <row r="8" spans="1:254" s="94" customFormat="1" ht="27" thickBot="1" x14ac:dyDescent="0.3">
      <c r="A8" s="146"/>
      <c r="B8" s="95" t="s">
        <v>36</v>
      </c>
      <c r="C8" s="98" t="s">
        <v>47</v>
      </c>
      <c r="D8" s="99" t="s">
        <v>30</v>
      </c>
      <c r="E8" s="100" t="s">
        <v>38</v>
      </c>
      <c r="F8" s="101" t="s">
        <v>39</v>
      </c>
      <c r="G8" s="101" t="s">
        <v>40</v>
      </c>
      <c r="H8" s="102" t="s">
        <v>41</v>
      </c>
      <c r="I8" s="95" t="s">
        <v>42</v>
      </c>
      <c r="J8" s="103" t="s">
        <v>43</v>
      </c>
      <c r="K8" s="89"/>
      <c r="L8" s="104" t="s">
        <v>44</v>
      </c>
      <c r="M8" s="105">
        <f>COUNTIF(M9:M19,"2")</f>
        <v>5</v>
      </c>
      <c r="N8" s="106" t="s">
        <v>45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</row>
    <row r="9" spans="1:254" s="115" customFormat="1" ht="25.5" customHeight="1" x14ac:dyDescent="0.25">
      <c r="A9" s="140">
        <v>101189</v>
      </c>
      <c r="B9" s="50" t="s">
        <v>6</v>
      </c>
      <c r="C9" s="24" t="s">
        <v>11</v>
      </c>
      <c r="D9" s="37" t="s">
        <v>19</v>
      </c>
      <c r="E9" s="25" t="s">
        <v>20</v>
      </c>
      <c r="F9" s="26">
        <v>42826</v>
      </c>
      <c r="G9" s="26">
        <v>42826</v>
      </c>
      <c r="H9" s="27">
        <v>45473</v>
      </c>
      <c r="I9" s="23" t="s">
        <v>17</v>
      </c>
      <c r="J9" s="29">
        <v>45200</v>
      </c>
      <c r="K9" s="111"/>
      <c r="L9" s="112"/>
      <c r="M9" s="113">
        <v>1</v>
      </c>
      <c r="N9" s="57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</row>
    <row r="10" spans="1:254" s="39" customFormat="1" ht="25.5" customHeight="1" x14ac:dyDescent="0.25">
      <c r="A10" s="139">
        <v>100653</v>
      </c>
      <c r="B10" s="23" t="s">
        <v>6</v>
      </c>
      <c r="C10" s="24" t="s">
        <v>7</v>
      </c>
      <c r="D10" s="37" t="s">
        <v>15</v>
      </c>
      <c r="E10" s="25" t="s">
        <v>18</v>
      </c>
      <c r="F10" s="26">
        <v>42248</v>
      </c>
      <c r="G10" s="26">
        <v>42248</v>
      </c>
      <c r="H10" s="27">
        <v>44804</v>
      </c>
      <c r="I10" s="23" t="s">
        <v>17</v>
      </c>
      <c r="J10" s="28" t="s">
        <v>10</v>
      </c>
      <c r="K10" s="31"/>
      <c r="L10" s="31"/>
      <c r="M10" s="30">
        <v>1</v>
      </c>
      <c r="N10" s="32" t="s">
        <v>51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s="40" customFormat="1" ht="25.5" customHeight="1" x14ac:dyDescent="0.25">
      <c r="A11" s="138">
        <v>102484</v>
      </c>
      <c r="B11" s="23" t="s">
        <v>6</v>
      </c>
      <c r="C11" s="24" t="s">
        <v>59</v>
      </c>
      <c r="D11" s="37" t="s">
        <v>16</v>
      </c>
      <c r="E11" s="25" t="s">
        <v>61</v>
      </c>
      <c r="F11" s="26">
        <v>43922</v>
      </c>
      <c r="G11" s="26">
        <v>44105</v>
      </c>
      <c r="H11" s="27">
        <v>46660</v>
      </c>
      <c r="I11" s="23" t="s">
        <v>17</v>
      </c>
      <c r="J11" s="29">
        <v>46478</v>
      </c>
      <c r="K11" s="31"/>
      <c r="L11" s="31"/>
      <c r="M11" s="30">
        <v>1</v>
      </c>
      <c r="N11" s="3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s="43" customFormat="1" ht="25.5" customHeight="1" x14ac:dyDescent="0.3">
      <c r="A12" s="139">
        <v>100574</v>
      </c>
      <c r="B12" s="23" t="s">
        <v>6</v>
      </c>
      <c r="C12" s="24" t="s">
        <v>8</v>
      </c>
      <c r="D12" s="37" t="s">
        <v>15</v>
      </c>
      <c r="E12" s="25" t="s">
        <v>62</v>
      </c>
      <c r="F12" s="26">
        <v>44287</v>
      </c>
      <c r="G12" s="26">
        <v>44287</v>
      </c>
      <c r="H12" s="27">
        <v>46843</v>
      </c>
      <c r="I12" s="23" t="s">
        <v>17</v>
      </c>
      <c r="J12" s="29" t="s">
        <v>10</v>
      </c>
      <c r="K12" s="41"/>
      <c r="L12" s="41"/>
      <c r="M12" s="49">
        <v>1</v>
      </c>
      <c r="N12" s="32"/>
      <c r="O12" s="42"/>
    </row>
    <row r="13" spans="1:254" s="43" customFormat="1" ht="25.5" customHeight="1" x14ac:dyDescent="0.3">
      <c r="A13" s="23" t="s">
        <v>69</v>
      </c>
      <c r="B13" s="23" t="s">
        <v>6</v>
      </c>
      <c r="C13" s="24"/>
      <c r="D13" s="37"/>
      <c r="E13" s="25"/>
      <c r="F13" s="26"/>
      <c r="G13" s="26"/>
      <c r="H13" s="27"/>
      <c r="I13" s="23"/>
      <c r="J13" s="29"/>
      <c r="K13" s="41"/>
      <c r="L13" s="41"/>
      <c r="M13" s="49">
        <v>1</v>
      </c>
      <c r="N13" s="32"/>
      <c r="O13" s="42"/>
    </row>
    <row r="14" spans="1:254" s="43" customFormat="1" ht="25.5" customHeight="1" x14ac:dyDescent="0.3">
      <c r="A14" s="138">
        <v>101565</v>
      </c>
      <c r="B14" s="23" t="s">
        <v>6</v>
      </c>
      <c r="C14" s="24" t="s">
        <v>9</v>
      </c>
      <c r="D14" s="37" t="s">
        <v>15</v>
      </c>
      <c r="E14" s="25" t="s">
        <v>50</v>
      </c>
      <c r="F14" s="26">
        <v>43191</v>
      </c>
      <c r="G14" s="26">
        <v>43191</v>
      </c>
      <c r="H14" s="27">
        <v>45016</v>
      </c>
      <c r="I14" s="23" t="s">
        <v>17</v>
      </c>
      <c r="J14" s="28" t="s">
        <v>10</v>
      </c>
      <c r="K14" s="41"/>
      <c r="L14" s="41"/>
      <c r="M14" s="49">
        <v>2</v>
      </c>
      <c r="N14" s="32" t="s">
        <v>14</v>
      </c>
      <c r="O14" s="42"/>
    </row>
    <row r="15" spans="1:254" s="118" customFormat="1" ht="25.5" customHeight="1" x14ac:dyDescent="0.3">
      <c r="A15" s="138">
        <v>102034</v>
      </c>
      <c r="B15" s="120" t="s">
        <v>6</v>
      </c>
      <c r="C15" s="24" t="s">
        <v>55</v>
      </c>
      <c r="D15" s="37" t="s">
        <v>16</v>
      </c>
      <c r="E15" s="25" t="s">
        <v>52</v>
      </c>
      <c r="F15" s="26">
        <v>43466</v>
      </c>
      <c r="G15" s="26">
        <v>43556</v>
      </c>
      <c r="H15" s="27">
        <v>45382</v>
      </c>
      <c r="I15" s="23" t="s">
        <v>17</v>
      </c>
      <c r="J15" s="29">
        <v>45200</v>
      </c>
      <c r="K15" s="41"/>
      <c r="L15" s="41"/>
      <c r="M15" s="49">
        <v>2</v>
      </c>
      <c r="N15" s="119"/>
      <c r="O15" s="117"/>
    </row>
    <row r="16" spans="1:254" s="118" customFormat="1" ht="25.5" customHeight="1" x14ac:dyDescent="0.3">
      <c r="A16" s="139">
        <v>102653</v>
      </c>
      <c r="B16" s="123" t="s">
        <v>6</v>
      </c>
      <c r="C16" s="126" t="s">
        <v>60</v>
      </c>
      <c r="D16" s="127" t="s">
        <v>16</v>
      </c>
      <c r="E16" s="128" t="s">
        <v>63</v>
      </c>
      <c r="F16" s="129">
        <v>44287</v>
      </c>
      <c r="G16" s="129"/>
      <c r="H16" s="130"/>
      <c r="I16" s="123"/>
      <c r="J16" s="122"/>
      <c r="K16" s="135"/>
      <c r="L16" s="135"/>
      <c r="M16" s="134">
        <v>2</v>
      </c>
      <c r="N16" s="131"/>
      <c r="O16" s="117"/>
    </row>
    <row r="17" spans="1:15" s="43" customFormat="1" ht="25.5" customHeight="1" x14ac:dyDescent="0.3">
      <c r="A17" s="138">
        <v>101402</v>
      </c>
      <c r="B17" s="23" t="s">
        <v>48</v>
      </c>
      <c r="C17" s="51" t="s">
        <v>56</v>
      </c>
      <c r="D17" s="52" t="s">
        <v>16</v>
      </c>
      <c r="E17" s="53" t="s">
        <v>21</v>
      </c>
      <c r="F17" s="54">
        <v>43009</v>
      </c>
      <c r="G17" s="54">
        <v>43009</v>
      </c>
      <c r="H17" s="109">
        <v>45565</v>
      </c>
      <c r="I17" s="50" t="s">
        <v>17</v>
      </c>
      <c r="J17" s="110">
        <v>45383</v>
      </c>
      <c r="K17" s="55"/>
      <c r="L17" s="55"/>
      <c r="M17" s="56">
        <v>1</v>
      </c>
      <c r="N17" s="57"/>
      <c r="O17" s="42"/>
    </row>
    <row r="18" spans="1:15" s="43" customFormat="1" ht="25.5" customHeight="1" x14ac:dyDescent="0.3">
      <c r="A18" s="138">
        <v>102184</v>
      </c>
      <c r="B18" s="23" t="s">
        <v>12</v>
      </c>
      <c r="C18" s="24" t="s">
        <v>13</v>
      </c>
      <c r="D18" s="37" t="s">
        <v>15</v>
      </c>
      <c r="E18" s="25" t="s">
        <v>57</v>
      </c>
      <c r="F18" s="26" t="s">
        <v>58</v>
      </c>
      <c r="G18" s="26" t="s">
        <v>58</v>
      </c>
      <c r="H18" s="27">
        <v>45565</v>
      </c>
      <c r="I18" s="23" t="s">
        <v>17</v>
      </c>
      <c r="J18" s="28" t="s">
        <v>10</v>
      </c>
      <c r="K18" s="121"/>
      <c r="L18" s="121"/>
      <c r="M18" s="49">
        <v>2</v>
      </c>
      <c r="N18" s="32" t="s">
        <v>14</v>
      </c>
      <c r="O18" s="42"/>
    </row>
    <row r="19" spans="1:15" s="43" customFormat="1" ht="25.5" customHeight="1" x14ac:dyDescent="0.3">
      <c r="A19" s="139">
        <v>101584</v>
      </c>
      <c r="B19" s="23" t="s">
        <v>12</v>
      </c>
      <c r="C19" s="51" t="s">
        <v>49</v>
      </c>
      <c r="D19" s="52" t="s">
        <v>16</v>
      </c>
      <c r="E19" s="53" t="s">
        <v>50</v>
      </c>
      <c r="F19" s="54">
        <v>43191</v>
      </c>
      <c r="G19" s="54">
        <v>43191</v>
      </c>
      <c r="H19" s="109">
        <v>45016</v>
      </c>
      <c r="I19" s="50" t="s">
        <v>17</v>
      </c>
      <c r="J19" s="110">
        <v>44835</v>
      </c>
      <c r="K19" s="55"/>
      <c r="L19" s="55"/>
      <c r="M19" s="56">
        <v>2</v>
      </c>
      <c r="N19" s="57"/>
      <c r="O19" s="42"/>
    </row>
  </sheetData>
  <mergeCells count="1">
    <mergeCell ref="A7:A8"/>
  </mergeCells>
  <conditionalFormatting sqref="J6:L6 A7">
    <cfRule type="expression" dxfId="32" priority="16" stopIfTrue="1">
      <formula>#REF!=1</formula>
    </cfRule>
    <cfRule type="expression" dxfId="31" priority="17" stopIfTrue="1">
      <formula>#REF!=1</formula>
    </cfRule>
    <cfRule type="expression" dxfId="30" priority="18" stopIfTrue="1">
      <formula>ISNUMBER(#REF!)</formula>
    </cfRule>
  </conditionalFormatting>
  <conditionalFormatting sqref="M9:M11">
    <cfRule type="expression" dxfId="29" priority="10" stopIfTrue="1">
      <formula>#REF!=1</formula>
    </cfRule>
    <cfRule type="expression" dxfId="28" priority="11" stopIfTrue="1">
      <formula>#REF!=1</formula>
    </cfRule>
    <cfRule type="expression" dxfId="27" priority="12" stopIfTrue="1">
      <formula>ISTEXT(#REF!)</formula>
    </cfRule>
  </conditionalFormatting>
  <conditionalFormatting sqref="K9:L11 J10:J19">
    <cfRule type="expression" dxfId="26" priority="13" stopIfTrue="1">
      <formula>#REF!=1</formula>
    </cfRule>
    <cfRule type="expression" dxfId="25" priority="14" stopIfTrue="1">
      <formula>#REF!=1</formula>
    </cfRule>
    <cfRule type="expression" dxfId="24" priority="15" stopIfTrue="1">
      <formula>ISTEXT(#REF!)</formula>
    </cfRule>
  </conditionalFormatting>
  <conditionalFormatting sqref="N9:N19 A19 B9:I19">
    <cfRule type="expression" dxfId="23" priority="7" stopIfTrue="1">
      <formula>#REF!=1</formula>
    </cfRule>
    <cfRule type="expression" dxfId="22" priority="8" stopIfTrue="1">
      <formula>#REF!=1</formula>
    </cfRule>
    <cfRule type="expression" dxfId="21" priority="9" stopIfTrue="1">
      <formula>ISTEXT(#REF!)</formula>
    </cfRule>
  </conditionalFormatting>
  <conditionalFormatting sqref="J9">
    <cfRule type="expression" dxfId="20" priority="4" stopIfTrue="1">
      <formula>#REF!=1</formula>
    </cfRule>
    <cfRule type="expression" dxfId="19" priority="5" stopIfTrue="1">
      <formula>#REF!=1</formula>
    </cfRule>
    <cfRule type="expression" dxfId="18" priority="6" stopIfTrue="1">
      <formula>ISTEXT(#REF!)</formula>
    </cfRule>
  </conditionalFormatting>
  <dataValidations count="1">
    <dataValidation type="textLength" operator="lessThanOrEqual" showInputMessage="1" showErrorMessage="1" errorTitle="Length Exceeded" error="This value must be less than or equal to 255 characters long." promptTitle="Text (required)" prompt="Maximum Length: 255 characters." sqref="A9:A18">
      <formula1>255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workbookViewId="0">
      <selection activeCell="O1" sqref="O1:O65536"/>
    </sheetView>
  </sheetViews>
  <sheetFormatPr defaultColWidth="9.109375" defaultRowHeight="13.8" x14ac:dyDescent="0.3"/>
  <cols>
    <col min="1" max="1" width="9.6640625" style="36" bestFit="1" customWidth="1"/>
    <col min="2" max="2" width="10.5546875" style="3" customWidth="1"/>
    <col min="3" max="3" width="9.33203125" style="19" customWidth="1"/>
    <col min="4" max="5" width="20.6640625" style="1" customWidth="1"/>
    <col min="6" max="6" width="9.33203125" style="44" customWidth="1"/>
    <col min="7" max="7" width="5.6640625" style="15" customWidth="1"/>
    <col min="8" max="9" width="10.5546875" style="22" customWidth="1"/>
    <col min="10" max="10" width="7.6640625" style="14" customWidth="1"/>
    <col min="11" max="11" width="7.109375" style="2" customWidth="1"/>
    <col min="12" max="12" width="15.88671875" style="11" customWidth="1"/>
    <col min="13" max="13" width="1.6640625" style="11" customWidth="1"/>
    <col min="14" max="14" width="6.6640625" style="11" customWidth="1"/>
    <col min="15" max="15" width="7.88671875" style="47" customWidth="1"/>
    <col min="16" max="16" width="40.6640625" style="4" customWidth="1"/>
    <col min="17" max="17" width="45.6640625" style="4" customWidth="1"/>
    <col min="18" max="16384" width="9.109375" style="17"/>
  </cols>
  <sheetData>
    <row r="1" spans="1:256" ht="15.6" x14ac:dyDescent="0.3">
      <c r="A1" s="33">
        <v>33</v>
      </c>
      <c r="B1" s="5" t="s">
        <v>46</v>
      </c>
      <c r="C1" s="18"/>
      <c r="D1" s="58"/>
      <c r="E1" s="58"/>
      <c r="F1" s="59"/>
      <c r="H1" s="20"/>
      <c r="I1" s="20"/>
      <c r="J1" s="12"/>
      <c r="K1" s="6"/>
      <c r="L1" s="10"/>
      <c r="M1" s="10"/>
      <c r="N1" s="10"/>
      <c r="O1" s="45"/>
      <c r="P1" s="60" t="s">
        <v>22</v>
      </c>
      <c r="Q1" s="61" t="s">
        <v>65</v>
      </c>
    </row>
    <row r="2" spans="1:256" x14ac:dyDescent="0.3">
      <c r="A2" s="34"/>
      <c r="C2" s="9" t="s">
        <v>1</v>
      </c>
      <c r="D2" s="62" t="s">
        <v>53</v>
      </c>
      <c r="E2" s="62"/>
      <c r="F2" s="63"/>
      <c r="H2" s="21"/>
      <c r="I2" s="21"/>
      <c r="J2" s="13"/>
      <c r="K2" s="7"/>
      <c r="L2" s="16"/>
      <c r="M2" s="16"/>
      <c r="N2" s="16"/>
      <c r="O2" s="46"/>
      <c r="P2" s="60" t="s">
        <v>23</v>
      </c>
      <c r="Q2" s="64" t="s">
        <v>67</v>
      </c>
    </row>
    <row r="3" spans="1:256" x14ac:dyDescent="0.3">
      <c r="A3" s="35"/>
      <c r="C3" s="65" t="s">
        <v>24</v>
      </c>
      <c r="D3" s="116" t="s">
        <v>54</v>
      </c>
      <c r="E3" s="66"/>
      <c r="F3" s="59"/>
      <c r="Q3" s="8"/>
    </row>
    <row r="4" spans="1:256" s="74" customFormat="1" ht="10.8" thickBot="1" x14ac:dyDescent="0.25">
      <c r="A4" s="67"/>
      <c r="B4" s="68"/>
      <c r="C4" s="68"/>
      <c r="D4" s="69"/>
      <c r="E4" s="69"/>
      <c r="F4" s="70"/>
      <c r="G4" s="70"/>
      <c r="H4" s="70"/>
      <c r="I4" s="70"/>
      <c r="J4" s="68"/>
      <c r="K4" s="68"/>
      <c r="L4" s="70"/>
      <c r="M4" s="70"/>
      <c r="N4" s="70"/>
      <c r="O4" s="71"/>
      <c r="P4" s="72"/>
      <c r="Q4" s="73"/>
    </row>
    <row r="5" spans="1:256" ht="18" customHeight="1" thickBot="1" x14ac:dyDescent="0.35">
      <c r="A5" s="35"/>
      <c r="C5" s="141" t="s">
        <v>25</v>
      </c>
      <c r="D5" s="142"/>
      <c r="E5" s="66"/>
      <c r="F5" s="59"/>
      <c r="K5" s="75" t="s">
        <v>26</v>
      </c>
      <c r="O5" s="48" t="s">
        <v>0</v>
      </c>
      <c r="Q5" s="76"/>
    </row>
    <row r="6" spans="1:256" ht="18" customHeight="1" thickBot="1" x14ac:dyDescent="0.35">
      <c r="A6" s="35"/>
      <c r="C6" s="143"/>
      <c r="D6" s="144"/>
      <c r="E6" s="66"/>
      <c r="F6" s="59"/>
      <c r="K6" s="77">
        <f>COUNTIF(K9:K10,"yes")</f>
        <v>0</v>
      </c>
      <c r="N6" s="78" t="s">
        <v>3</v>
      </c>
      <c r="O6" s="79">
        <f>SUM(O7:O8)</f>
        <v>2</v>
      </c>
      <c r="Q6" s="76"/>
    </row>
    <row r="7" spans="1:256" s="94" customFormat="1" ht="26.4" x14ac:dyDescent="0.25">
      <c r="A7" s="148" t="s">
        <v>68</v>
      </c>
      <c r="B7" s="80" t="s">
        <v>27</v>
      </c>
      <c r="C7" s="81" t="s">
        <v>28</v>
      </c>
      <c r="D7" s="82" t="s">
        <v>29</v>
      </c>
      <c r="E7" s="83" t="s">
        <v>29</v>
      </c>
      <c r="F7" s="84" t="s">
        <v>30</v>
      </c>
      <c r="G7" s="85" t="s">
        <v>4</v>
      </c>
      <c r="H7" s="86" t="s">
        <v>31</v>
      </c>
      <c r="I7" s="86" t="s">
        <v>32</v>
      </c>
      <c r="J7" s="87" t="s">
        <v>33</v>
      </c>
      <c r="K7" s="80" t="s">
        <v>5</v>
      </c>
      <c r="L7" s="88" t="s">
        <v>34</v>
      </c>
      <c r="M7" s="89"/>
      <c r="N7" s="90" t="s">
        <v>35</v>
      </c>
      <c r="O7" s="91">
        <f>COUNTIF(O9:O10,"1")</f>
        <v>0</v>
      </c>
      <c r="P7" s="92" t="s">
        <v>2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s="94" customFormat="1" ht="27" thickBot="1" x14ac:dyDescent="0.3">
      <c r="A8" s="149"/>
      <c r="B8" s="95" t="s">
        <v>36</v>
      </c>
      <c r="C8" s="96" t="s">
        <v>37</v>
      </c>
      <c r="D8" s="97" t="s">
        <v>47</v>
      </c>
      <c r="E8" s="98" t="s">
        <v>47</v>
      </c>
      <c r="F8" s="99" t="s">
        <v>30</v>
      </c>
      <c r="G8" s="100" t="s">
        <v>38</v>
      </c>
      <c r="H8" s="101" t="s">
        <v>39</v>
      </c>
      <c r="I8" s="101" t="s">
        <v>40</v>
      </c>
      <c r="J8" s="102" t="s">
        <v>41</v>
      </c>
      <c r="K8" s="95" t="s">
        <v>42</v>
      </c>
      <c r="L8" s="103" t="s">
        <v>43</v>
      </c>
      <c r="M8" s="89"/>
      <c r="N8" s="104" t="s">
        <v>44</v>
      </c>
      <c r="O8" s="105">
        <f>COUNTIF(O9:O10,"2")</f>
        <v>2</v>
      </c>
      <c r="P8" s="106" t="s">
        <v>45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s="115" customFormat="1" ht="25.5" customHeight="1" x14ac:dyDescent="0.25">
      <c r="A9" s="50">
        <v>100474</v>
      </c>
      <c r="B9" s="50" t="s">
        <v>6</v>
      </c>
      <c r="C9" s="107"/>
      <c r="D9" s="108"/>
      <c r="E9" s="24"/>
      <c r="F9" s="37"/>
      <c r="G9" s="25"/>
      <c r="H9" s="26"/>
      <c r="I9" s="26"/>
      <c r="J9" s="27"/>
      <c r="K9" s="23"/>
      <c r="L9" s="29"/>
      <c r="M9" s="111"/>
      <c r="N9" s="112"/>
      <c r="O9" s="113">
        <v>2</v>
      </c>
      <c r="P9" s="57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s="137" customFormat="1" ht="25.5" customHeight="1" x14ac:dyDescent="0.25">
      <c r="A10" s="123">
        <v>102697</v>
      </c>
      <c r="B10" s="123" t="s">
        <v>12</v>
      </c>
      <c r="C10" s="124">
        <v>233380</v>
      </c>
      <c r="D10" s="125" t="s">
        <v>64</v>
      </c>
      <c r="E10" s="126" t="s">
        <v>60</v>
      </c>
      <c r="F10" s="127" t="s">
        <v>16</v>
      </c>
      <c r="G10" s="128" t="s">
        <v>63</v>
      </c>
      <c r="H10" s="129">
        <v>44287</v>
      </c>
      <c r="I10" s="129"/>
      <c r="J10" s="130"/>
      <c r="K10" s="123"/>
      <c r="L10" s="122"/>
      <c r="M10" s="132"/>
      <c r="N10" s="132"/>
      <c r="O10" s="133">
        <v>2</v>
      </c>
      <c r="P10" s="131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2" spans="1:256" x14ac:dyDescent="0.3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</sheetData>
  <mergeCells count="3">
    <mergeCell ref="C5:D6"/>
    <mergeCell ref="A12:L12"/>
    <mergeCell ref="A7:A8"/>
  </mergeCells>
  <conditionalFormatting sqref="L6:N6 A7">
    <cfRule type="expression" dxfId="17" priority="16" stopIfTrue="1">
      <formula>#REF!=1</formula>
    </cfRule>
    <cfRule type="expression" dxfId="16" priority="17" stopIfTrue="1">
      <formula>#REF!=1</formula>
    </cfRule>
    <cfRule type="expression" dxfId="15" priority="18" stopIfTrue="1">
      <formula>ISNUMBER(#REF!)</formula>
    </cfRule>
  </conditionalFormatting>
  <conditionalFormatting sqref="O9:O10">
    <cfRule type="expression" dxfId="14" priority="10" stopIfTrue="1">
      <formula>#REF!=1</formula>
    </cfRule>
    <cfRule type="expression" dxfId="13" priority="11" stopIfTrue="1">
      <formula>#REF!=1</formula>
    </cfRule>
    <cfRule type="expression" dxfId="12" priority="12" stopIfTrue="1">
      <formula>ISTEXT(#REF!)</formula>
    </cfRule>
  </conditionalFormatting>
  <conditionalFormatting sqref="M9:N10 L10">
    <cfRule type="expression" dxfId="11" priority="13" stopIfTrue="1">
      <formula>#REF!=1</formula>
    </cfRule>
    <cfRule type="expression" dxfId="10" priority="14" stopIfTrue="1">
      <formula>#REF!=1</formula>
    </cfRule>
    <cfRule type="expression" dxfId="9" priority="15" stopIfTrue="1">
      <formula>ISTEXT(#REF!)</formula>
    </cfRule>
  </conditionalFormatting>
  <conditionalFormatting sqref="P9:P10 A10:K10 A9:B9">
    <cfRule type="expression" dxfId="8" priority="7" stopIfTrue="1">
      <formula>#REF!=1</formula>
    </cfRule>
    <cfRule type="expression" dxfId="7" priority="8" stopIfTrue="1">
      <formula>#REF!=1</formula>
    </cfRule>
    <cfRule type="expression" dxfId="6" priority="9" stopIfTrue="1">
      <formula>ISTEXT(#REF!)</formula>
    </cfRule>
  </conditionalFormatting>
  <conditionalFormatting sqref="L9">
    <cfRule type="expression" dxfId="5" priority="4" stopIfTrue="1">
      <formula>#REF!=1</formula>
    </cfRule>
    <cfRule type="expression" dxfId="4" priority="5" stopIfTrue="1">
      <formula>#REF!=1</formula>
    </cfRule>
    <cfRule type="expression" dxfId="3" priority="6" stopIfTrue="1">
      <formula>ISTEXT(#REF!)</formula>
    </cfRule>
  </conditionalFormatting>
  <conditionalFormatting sqref="C9:K9">
    <cfRule type="expression" dxfId="2" priority="1" stopIfTrue="1">
      <formula>#REF!=1</formula>
    </cfRule>
    <cfRule type="expression" dxfId="1" priority="2" stopIfTrue="1">
      <formula>#REF!=1</formula>
    </cfRule>
    <cfRule type="expression" dxfId="0" priority="3" stopIfTrue="1">
      <formula>ISTEXT(#REF!)</formula>
    </cfRule>
  </conditionalFormatting>
  <pageMargins left="0" right="0" top="0.5" bottom="0.5" header="0.3" footer="0.3"/>
  <pageSetup paperSize="5"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842278EB7B7940A7297BADC60C9677" ma:contentTypeVersion="" ma:contentTypeDescription="Create a new document." ma:contentTypeScope="" ma:versionID="d3655e98d06594ba374e34d38b6d27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D24ABD-A79C-4154-84C9-9A9A35547F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FEAFE-87B6-4B28-97DD-422599FA2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Windsor_CRM ID</vt:lpstr>
      <vt:lpstr>Budget CRM ID</vt:lpstr>
      <vt:lpstr>'Budget CRM 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Kate Rosser-Davies</cp:lastModifiedBy>
  <cp:lastPrinted>2019-01-17T12:10:21Z</cp:lastPrinted>
  <dcterms:created xsi:type="dcterms:W3CDTF">2002-06-21T17:52:54Z</dcterms:created>
  <dcterms:modified xsi:type="dcterms:W3CDTF">2021-09-24T18:56:58Z</dcterms:modified>
</cp:coreProperties>
</file>